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 showInkAnnotation="0" autoCompressPictures="0"/>
  <xr:revisionPtr revIDLastSave="0" documentId="8_{45A17767-6F12-4FFA-BDCE-BFECB11B4B1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Começa aqui" sheetId="1" r:id="rId1"/>
    <sheet name="D1-2 Auditoria" sheetId="2" r:id="rId2"/>
    <sheet name="D2 Recuperar Margem Oculta" sheetId="3" r:id="rId3"/>
    <sheet name="D3 Mapa de Valor" sheetId="7" r:id="rId4"/>
    <sheet name="D4 Retoma Comercial" sheetId="8" r:id="rId5"/>
    <sheet name="D5 Sistema" sheetId="4" r:id="rId6"/>
    <sheet name="D5 Plano 30-90" sheetId="5" r:id="rId7"/>
    <sheet name="Resumo" sheetId="6" r:id="rId8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6" l="1"/>
  <c r="B6" i="5"/>
  <c r="F17" i="6" s="1"/>
  <c r="B5" i="5"/>
  <c r="D17" i="4"/>
  <c r="D16" i="4"/>
  <c r="D15" i="4"/>
  <c r="D14" i="4"/>
  <c r="D13" i="4"/>
  <c r="D12" i="4"/>
  <c r="B6" i="4"/>
  <c r="H21" i="8"/>
  <c r="H20" i="8"/>
  <c r="H19" i="8"/>
  <c r="H18" i="8"/>
  <c r="H17" i="8"/>
  <c r="H16" i="8"/>
  <c r="H15" i="8"/>
  <c r="H14" i="8"/>
  <c r="H13" i="8"/>
  <c r="H12" i="8"/>
  <c r="E8" i="8"/>
  <c r="B8" i="8"/>
  <c r="K7" i="8"/>
  <c r="H7" i="8"/>
  <c r="E7" i="8"/>
  <c r="B7" i="8"/>
  <c r="E7" i="3"/>
  <c r="E6" i="3"/>
  <c r="B6" i="3"/>
  <c r="F11" i="6" s="1"/>
  <c r="E5" i="3"/>
  <c r="B5" i="3"/>
  <c r="B7" i="3" s="1"/>
  <c r="N211" i="2"/>
  <c r="O211" i="2" s="1"/>
  <c r="K211" i="2"/>
  <c r="J211" i="2"/>
  <c r="L211" i="2" s="1"/>
  <c r="N210" i="2"/>
  <c r="O210" i="2" s="1"/>
  <c r="K210" i="2"/>
  <c r="J210" i="2"/>
  <c r="L210" i="2" s="1"/>
  <c r="N209" i="2"/>
  <c r="O209" i="2" s="1"/>
  <c r="K209" i="2"/>
  <c r="J209" i="2"/>
  <c r="L209" i="2" s="1"/>
  <c r="N208" i="2"/>
  <c r="O208" i="2" s="1"/>
  <c r="K208" i="2"/>
  <c r="J208" i="2"/>
  <c r="L208" i="2" s="1"/>
  <c r="N207" i="2"/>
  <c r="O207" i="2" s="1"/>
  <c r="K207" i="2"/>
  <c r="J207" i="2"/>
  <c r="L207" i="2" s="1"/>
  <c r="N206" i="2"/>
  <c r="O206" i="2" s="1"/>
  <c r="K206" i="2"/>
  <c r="J206" i="2"/>
  <c r="L206" i="2" s="1"/>
  <c r="N205" i="2"/>
  <c r="O205" i="2" s="1"/>
  <c r="K205" i="2"/>
  <c r="J205" i="2"/>
  <c r="L205" i="2" s="1"/>
  <c r="N204" i="2"/>
  <c r="O204" i="2" s="1"/>
  <c r="K204" i="2"/>
  <c r="J204" i="2"/>
  <c r="L204" i="2" s="1"/>
  <c r="N203" i="2"/>
  <c r="O203" i="2" s="1"/>
  <c r="K203" i="2"/>
  <c r="J203" i="2"/>
  <c r="L203" i="2" s="1"/>
  <c r="N202" i="2"/>
  <c r="O202" i="2" s="1"/>
  <c r="K202" i="2"/>
  <c r="J202" i="2"/>
  <c r="L202" i="2" s="1"/>
  <c r="N201" i="2"/>
  <c r="O201" i="2" s="1"/>
  <c r="K201" i="2"/>
  <c r="J201" i="2"/>
  <c r="L201" i="2" s="1"/>
  <c r="N200" i="2"/>
  <c r="O200" i="2" s="1"/>
  <c r="K200" i="2"/>
  <c r="J200" i="2"/>
  <c r="L200" i="2" s="1"/>
  <c r="N199" i="2"/>
  <c r="O199" i="2" s="1"/>
  <c r="K199" i="2"/>
  <c r="J199" i="2"/>
  <c r="L199" i="2" s="1"/>
  <c r="N198" i="2"/>
  <c r="O198" i="2" s="1"/>
  <c r="K198" i="2"/>
  <c r="J198" i="2"/>
  <c r="L198" i="2" s="1"/>
  <c r="N197" i="2"/>
  <c r="O197" i="2" s="1"/>
  <c r="K197" i="2"/>
  <c r="J197" i="2"/>
  <c r="L197" i="2" s="1"/>
  <c r="N196" i="2"/>
  <c r="O196" i="2" s="1"/>
  <c r="K196" i="2"/>
  <c r="J196" i="2"/>
  <c r="L196" i="2" s="1"/>
  <c r="N195" i="2"/>
  <c r="O195" i="2" s="1"/>
  <c r="K195" i="2"/>
  <c r="J195" i="2"/>
  <c r="L195" i="2" s="1"/>
  <c r="N194" i="2"/>
  <c r="O194" i="2" s="1"/>
  <c r="K194" i="2"/>
  <c r="J194" i="2"/>
  <c r="L194" i="2" s="1"/>
  <c r="N193" i="2"/>
  <c r="O193" i="2" s="1"/>
  <c r="K193" i="2"/>
  <c r="J193" i="2"/>
  <c r="L193" i="2" s="1"/>
  <c r="N192" i="2"/>
  <c r="O192" i="2" s="1"/>
  <c r="K192" i="2"/>
  <c r="J192" i="2"/>
  <c r="L192" i="2" s="1"/>
  <c r="N191" i="2"/>
  <c r="O191" i="2" s="1"/>
  <c r="K191" i="2"/>
  <c r="J191" i="2"/>
  <c r="L191" i="2" s="1"/>
  <c r="N190" i="2"/>
  <c r="O190" i="2" s="1"/>
  <c r="K190" i="2"/>
  <c r="J190" i="2"/>
  <c r="L190" i="2" s="1"/>
  <c r="N189" i="2"/>
  <c r="O189" i="2" s="1"/>
  <c r="K189" i="2"/>
  <c r="J189" i="2"/>
  <c r="L189" i="2" s="1"/>
  <c r="N188" i="2"/>
  <c r="O188" i="2" s="1"/>
  <c r="K188" i="2"/>
  <c r="J188" i="2"/>
  <c r="L188" i="2" s="1"/>
  <c r="N187" i="2"/>
  <c r="O187" i="2" s="1"/>
  <c r="K187" i="2"/>
  <c r="J187" i="2"/>
  <c r="L187" i="2" s="1"/>
  <c r="N186" i="2"/>
  <c r="O186" i="2" s="1"/>
  <c r="K186" i="2"/>
  <c r="J186" i="2"/>
  <c r="L186" i="2" s="1"/>
  <c r="N185" i="2"/>
  <c r="O185" i="2" s="1"/>
  <c r="K185" i="2"/>
  <c r="J185" i="2"/>
  <c r="L185" i="2" s="1"/>
  <c r="N184" i="2"/>
  <c r="O184" i="2" s="1"/>
  <c r="K184" i="2"/>
  <c r="J184" i="2"/>
  <c r="L184" i="2" s="1"/>
  <c r="N183" i="2"/>
  <c r="O183" i="2" s="1"/>
  <c r="K183" i="2"/>
  <c r="J183" i="2"/>
  <c r="L183" i="2" s="1"/>
  <c r="N182" i="2"/>
  <c r="O182" i="2" s="1"/>
  <c r="K182" i="2"/>
  <c r="J182" i="2"/>
  <c r="L182" i="2" s="1"/>
  <c r="N181" i="2"/>
  <c r="O181" i="2" s="1"/>
  <c r="K181" i="2"/>
  <c r="J181" i="2"/>
  <c r="L181" i="2" s="1"/>
  <c r="N180" i="2"/>
  <c r="O180" i="2" s="1"/>
  <c r="K180" i="2"/>
  <c r="J180" i="2"/>
  <c r="L180" i="2" s="1"/>
  <c r="N179" i="2"/>
  <c r="O179" i="2" s="1"/>
  <c r="K179" i="2"/>
  <c r="J179" i="2"/>
  <c r="L179" i="2" s="1"/>
  <c r="N178" i="2"/>
  <c r="O178" i="2" s="1"/>
  <c r="K178" i="2"/>
  <c r="J178" i="2"/>
  <c r="L178" i="2" s="1"/>
  <c r="N177" i="2"/>
  <c r="O177" i="2" s="1"/>
  <c r="K177" i="2"/>
  <c r="J177" i="2"/>
  <c r="L177" i="2" s="1"/>
  <c r="N176" i="2"/>
  <c r="O176" i="2" s="1"/>
  <c r="K176" i="2"/>
  <c r="J176" i="2"/>
  <c r="L176" i="2" s="1"/>
  <c r="N175" i="2"/>
  <c r="O175" i="2" s="1"/>
  <c r="K175" i="2"/>
  <c r="J175" i="2"/>
  <c r="L175" i="2" s="1"/>
  <c r="N174" i="2"/>
  <c r="O174" i="2" s="1"/>
  <c r="K174" i="2"/>
  <c r="J174" i="2"/>
  <c r="L174" i="2" s="1"/>
  <c r="N173" i="2"/>
  <c r="O173" i="2" s="1"/>
  <c r="K173" i="2"/>
  <c r="J173" i="2"/>
  <c r="L173" i="2" s="1"/>
  <c r="N172" i="2"/>
  <c r="O172" i="2" s="1"/>
  <c r="K172" i="2"/>
  <c r="J172" i="2"/>
  <c r="L172" i="2" s="1"/>
  <c r="N171" i="2"/>
  <c r="O171" i="2" s="1"/>
  <c r="K171" i="2"/>
  <c r="J171" i="2"/>
  <c r="L171" i="2" s="1"/>
  <c r="N170" i="2"/>
  <c r="O170" i="2" s="1"/>
  <c r="K170" i="2"/>
  <c r="J170" i="2"/>
  <c r="L170" i="2" s="1"/>
  <c r="N169" i="2"/>
  <c r="O169" i="2" s="1"/>
  <c r="K169" i="2"/>
  <c r="J169" i="2"/>
  <c r="L169" i="2" s="1"/>
  <c r="N168" i="2"/>
  <c r="O168" i="2" s="1"/>
  <c r="K168" i="2"/>
  <c r="J168" i="2"/>
  <c r="L168" i="2" s="1"/>
  <c r="N167" i="2"/>
  <c r="O167" i="2" s="1"/>
  <c r="K167" i="2"/>
  <c r="J167" i="2"/>
  <c r="L167" i="2" s="1"/>
  <c r="N166" i="2"/>
  <c r="O166" i="2" s="1"/>
  <c r="K166" i="2"/>
  <c r="J166" i="2"/>
  <c r="L166" i="2" s="1"/>
  <c r="N165" i="2"/>
  <c r="O165" i="2" s="1"/>
  <c r="K165" i="2"/>
  <c r="J165" i="2"/>
  <c r="L165" i="2" s="1"/>
  <c r="N164" i="2"/>
  <c r="O164" i="2" s="1"/>
  <c r="K164" i="2"/>
  <c r="J164" i="2"/>
  <c r="L164" i="2" s="1"/>
  <c r="N163" i="2"/>
  <c r="O163" i="2" s="1"/>
  <c r="K163" i="2"/>
  <c r="J163" i="2"/>
  <c r="L163" i="2" s="1"/>
  <c r="N162" i="2"/>
  <c r="O162" i="2" s="1"/>
  <c r="K162" i="2"/>
  <c r="J162" i="2"/>
  <c r="L162" i="2" s="1"/>
  <c r="N161" i="2"/>
  <c r="O161" i="2" s="1"/>
  <c r="K161" i="2"/>
  <c r="J161" i="2"/>
  <c r="L161" i="2" s="1"/>
  <c r="N160" i="2"/>
  <c r="O160" i="2" s="1"/>
  <c r="K160" i="2"/>
  <c r="J160" i="2"/>
  <c r="L160" i="2" s="1"/>
  <c r="N159" i="2"/>
  <c r="O159" i="2" s="1"/>
  <c r="K159" i="2"/>
  <c r="J159" i="2"/>
  <c r="L159" i="2" s="1"/>
  <c r="N158" i="2"/>
  <c r="O158" i="2" s="1"/>
  <c r="K158" i="2"/>
  <c r="J158" i="2"/>
  <c r="L158" i="2" s="1"/>
  <c r="N157" i="2"/>
  <c r="O157" i="2" s="1"/>
  <c r="K157" i="2"/>
  <c r="J157" i="2"/>
  <c r="L157" i="2" s="1"/>
  <c r="N156" i="2"/>
  <c r="O156" i="2" s="1"/>
  <c r="K156" i="2"/>
  <c r="J156" i="2"/>
  <c r="L156" i="2" s="1"/>
  <c r="N155" i="2"/>
  <c r="O155" i="2" s="1"/>
  <c r="K155" i="2"/>
  <c r="J155" i="2"/>
  <c r="L155" i="2" s="1"/>
  <c r="N154" i="2"/>
  <c r="O154" i="2" s="1"/>
  <c r="K154" i="2"/>
  <c r="J154" i="2"/>
  <c r="L154" i="2" s="1"/>
  <c r="N153" i="2"/>
  <c r="O153" i="2" s="1"/>
  <c r="K153" i="2"/>
  <c r="J153" i="2"/>
  <c r="L153" i="2" s="1"/>
  <c r="N152" i="2"/>
  <c r="O152" i="2" s="1"/>
  <c r="K152" i="2"/>
  <c r="J152" i="2"/>
  <c r="L152" i="2" s="1"/>
  <c r="N151" i="2"/>
  <c r="O151" i="2" s="1"/>
  <c r="K151" i="2"/>
  <c r="J151" i="2"/>
  <c r="L151" i="2" s="1"/>
  <c r="N150" i="2"/>
  <c r="O150" i="2" s="1"/>
  <c r="K150" i="2"/>
  <c r="J150" i="2"/>
  <c r="L150" i="2" s="1"/>
  <c r="N149" i="2"/>
  <c r="O149" i="2" s="1"/>
  <c r="K149" i="2"/>
  <c r="J149" i="2"/>
  <c r="L149" i="2" s="1"/>
  <c r="N148" i="2"/>
  <c r="O148" i="2" s="1"/>
  <c r="K148" i="2"/>
  <c r="J148" i="2"/>
  <c r="L148" i="2" s="1"/>
  <c r="N147" i="2"/>
  <c r="O147" i="2" s="1"/>
  <c r="K147" i="2"/>
  <c r="J147" i="2"/>
  <c r="L147" i="2" s="1"/>
  <c r="N146" i="2"/>
  <c r="O146" i="2" s="1"/>
  <c r="K146" i="2"/>
  <c r="J146" i="2"/>
  <c r="L146" i="2" s="1"/>
  <c r="N145" i="2"/>
  <c r="O145" i="2" s="1"/>
  <c r="K145" i="2"/>
  <c r="J145" i="2"/>
  <c r="L145" i="2" s="1"/>
  <c r="N144" i="2"/>
  <c r="O144" i="2" s="1"/>
  <c r="K144" i="2"/>
  <c r="J144" i="2"/>
  <c r="L144" i="2" s="1"/>
  <c r="N143" i="2"/>
  <c r="O143" i="2" s="1"/>
  <c r="K143" i="2"/>
  <c r="J143" i="2"/>
  <c r="L143" i="2" s="1"/>
  <c r="N142" i="2"/>
  <c r="O142" i="2" s="1"/>
  <c r="K142" i="2"/>
  <c r="J142" i="2"/>
  <c r="L142" i="2" s="1"/>
  <c r="N141" i="2"/>
  <c r="O141" i="2" s="1"/>
  <c r="K141" i="2"/>
  <c r="J141" i="2"/>
  <c r="L141" i="2" s="1"/>
  <c r="N140" i="2"/>
  <c r="O140" i="2" s="1"/>
  <c r="K140" i="2"/>
  <c r="J140" i="2"/>
  <c r="L140" i="2" s="1"/>
  <c r="N139" i="2"/>
  <c r="O139" i="2" s="1"/>
  <c r="K139" i="2"/>
  <c r="J139" i="2"/>
  <c r="L139" i="2" s="1"/>
  <c r="N138" i="2"/>
  <c r="O138" i="2" s="1"/>
  <c r="K138" i="2"/>
  <c r="J138" i="2"/>
  <c r="L138" i="2" s="1"/>
  <c r="N137" i="2"/>
  <c r="O137" i="2" s="1"/>
  <c r="K137" i="2"/>
  <c r="J137" i="2"/>
  <c r="L137" i="2" s="1"/>
  <c r="N136" i="2"/>
  <c r="O136" i="2" s="1"/>
  <c r="K136" i="2"/>
  <c r="J136" i="2"/>
  <c r="L136" i="2" s="1"/>
  <c r="N135" i="2"/>
  <c r="O135" i="2" s="1"/>
  <c r="K135" i="2"/>
  <c r="J135" i="2"/>
  <c r="L135" i="2" s="1"/>
  <c r="N134" i="2"/>
  <c r="O134" i="2" s="1"/>
  <c r="K134" i="2"/>
  <c r="J134" i="2"/>
  <c r="L134" i="2" s="1"/>
  <c r="N133" i="2"/>
  <c r="O133" i="2" s="1"/>
  <c r="K133" i="2"/>
  <c r="J133" i="2"/>
  <c r="L133" i="2" s="1"/>
  <c r="N132" i="2"/>
  <c r="O132" i="2" s="1"/>
  <c r="K132" i="2"/>
  <c r="J132" i="2"/>
  <c r="L132" i="2" s="1"/>
  <c r="N131" i="2"/>
  <c r="O131" i="2" s="1"/>
  <c r="K131" i="2"/>
  <c r="J131" i="2"/>
  <c r="L131" i="2" s="1"/>
  <c r="N130" i="2"/>
  <c r="O130" i="2" s="1"/>
  <c r="K130" i="2"/>
  <c r="J130" i="2"/>
  <c r="L130" i="2" s="1"/>
  <c r="N129" i="2"/>
  <c r="O129" i="2" s="1"/>
  <c r="K129" i="2"/>
  <c r="J129" i="2"/>
  <c r="L129" i="2" s="1"/>
  <c r="N128" i="2"/>
  <c r="O128" i="2" s="1"/>
  <c r="K128" i="2"/>
  <c r="J128" i="2"/>
  <c r="L128" i="2" s="1"/>
  <c r="N127" i="2"/>
  <c r="O127" i="2" s="1"/>
  <c r="K127" i="2"/>
  <c r="J127" i="2"/>
  <c r="L127" i="2" s="1"/>
  <c r="N126" i="2"/>
  <c r="O126" i="2" s="1"/>
  <c r="K126" i="2"/>
  <c r="J126" i="2"/>
  <c r="L126" i="2" s="1"/>
  <c r="N125" i="2"/>
  <c r="O125" i="2" s="1"/>
  <c r="K125" i="2"/>
  <c r="J125" i="2"/>
  <c r="L125" i="2" s="1"/>
  <c r="N124" i="2"/>
  <c r="O124" i="2" s="1"/>
  <c r="K124" i="2"/>
  <c r="J124" i="2"/>
  <c r="L124" i="2" s="1"/>
  <c r="N123" i="2"/>
  <c r="O123" i="2" s="1"/>
  <c r="K123" i="2"/>
  <c r="J123" i="2"/>
  <c r="L123" i="2" s="1"/>
  <c r="N122" i="2"/>
  <c r="O122" i="2" s="1"/>
  <c r="K122" i="2"/>
  <c r="J122" i="2"/>
  <c r="L122" i="2" s="1"/>
  <c r="N121" i="2"/>
  <c r="O121" i="2" s="1"/>
  <c r="K121" i="2"/>
  <c r="J121" i="2"/>
  <c r="L121" i="2" s="1"/>
  <c r="N120" i="2"/>
  <c r="O120" i="2" s="1"/>
  <c r="K120" i="2"/>
  <c r="J120" i="2"/>
  <c r="L120" i="2" s="1"/>
  <c r="N119" i="2"/>
  <c r="O119" i="2" s="1"/>
  <c r="K119" i="2"/>
  <c r="J119" i="2"/>
  <c r="L119" i="2" s="1"/>
  <c r="N118" i="2"/>
  <c r="O118" i="2" s="1"/>
  <c r="K118" i="2"/>
  <c r="J118" i="2"/>
  <c r="L118" i="2" s="1"/>
  <c r="N117" i="2"/>
  <c r="O117" i="2" s="1"/>
  <c r="K117" i="2"/>
  <c r="J117" i="2"/>
  <c r="L117" i="2" s="1"/>
  <c r="N116" i="2"/>
  <c r="O116" i="2" s="1"/>
  <c r="K116" i="2"/>
  <c r="J116" i="2"/>
  <c r="L116" i="2" s="1"/>
  <c r="N115" i="2"/>
  <c r="O115" i="2" s="1"/>
  <c r="K115" i="2"/>
  <c r="J115" i="2"/>
  <c r="L115" i="2" s="1"/>
  <c r="N114" i="2"/>
  <c r="O114" i="2" s="1"/>
  <c r="K114" i="2"/>
  <c r="J114" i="2"/>
  <c r="L114" i="2" s="1"/>
  <c r="N113" i="2"/>
  <c r="O113" i="2" s="1"/>
  <c r="K113" i="2"/>
  <c r="J113" i="2"/>
  <c r="L113" i="2" s="1"/>
  <c r="N112" i="2"/>
  <c r="O112" i="2" s="1"/>
  <c r="K112" i="2"/>
  <c r="J112" i="2"/>
  <c r="L112" i="2" s="1"/>
  <c r="N111" i="2"/>
  <c r="O111" i="2" s="1"/>
  <c r="K111" i="2"/>
  <c r="J111" i="2"/>
  <c r="L111" i="2" s="1"/>
  <c r="N110" i="2"/>
  <c r="O110" i="2" s="1"/>
  <c r="K110" i="2"/>
  <c r="J110" i="2"/>
  <c r="L110" i="2" s="1"/>
  <c r="N109" i="2"/>
  <c r="O109" i="2" s="1"/>
  <c r="K109" i="2"/>
  <c r="J109" i="2"/>
  <c r="L109" i="2" s="1"/>
  <c r="N108" i="2"/>
  <c r="O108" i="2" s="1"/>
  <c r="K108" i="2"/>
  <c r="J108" i="2"/>
  <c r="L108" i="2" s="1"/>
  <c r="N107" i="2"/>
  <c r="O107" i="2" s="1"/>
  <c r="K107" i="2"/>
  <c r="J107" i="2"/>
  <c r="L107" i="2" s="1"/>
  <c r="N106" i="2"/>
  <c r="O106" i="2" s="1"/>
  <c r="K106" i="2"/>
  <c r="J106" i="2"/>
  <c r="L106" i="2" s="1"/>
  <c r="N105" i="2"/>
  <c r="O105" i="2" s="1"/>
  <c r="K105" i="2"/>
  <c r="J105" i="2"/>
  <c r="L105" i="2" s="1"/>
  <c r="N104" i="2"/>
  <c r="O104" i="2" s="1"/>
  <c r="K104" i="2"/>
  <c r="J104" i="2"/>
  <c r="L104" i="2" s="1"/>
  <c r="N103" i="2"/>
  <c r="O103" i="2" s="1"/>
  <c r="K103" i="2"/>
  <c r="J103" i="2"/>
  <c r="L103" i="2" s="1"/>
  <c r="N102" i="2"/>
  <c r="O102" i="2" s="1"/>
  <c r="K102" i="2"/>
  <c r="J102" i="2"/>
  <c r="L102" i="2" s="1"/>
  <c r="N101" i="2"/>
  <c r="O101" i="2" s="1"/>
  <c r="K101" i="2"/>
  <c r="J101" i="2"/>
  <c r="L101" i="2" s="1"/>
  <c r="N100" i="2"/>
  <c r="O100" i="2" s="1"/>
  <c r="K100" i="2"/>
  <c r="J100" i="2"/>
  <c r="L100" i="2" s="1"/>
  <c r="N99" i="2"/>
  <c r="O99" i="2" s="1"/>
  <c r="K99" i="2"/>
  <c r="J99" i="2"/>
  <c r="L99" i="2" s="1"/>
  <c r="N98" i="2"/>
  <c r="O98" i="2" s="1"/>
  <c r="K98" i="2"/>
  <c r="J98" i="2"/>
  <c r="L98" i="2" s="1"/>
  <c r="N97" i="2"/>
  <c r="O97" i="2" s="1"/>
  <c r="K97" i="2"/>
  <c r="J97" i="2"/>
  <c r="L97" i="2" s="1"/>
  <c r="N96" i="2"/>
  <c r="O96" i="2" s="1"/>
  <c r="K96" i="2"/>
  <c r="J96" i="2"/>
  <c r="L96" i="2" s="1"/>
  <c r="N95" i="2"/>
  <c r="O95" i="2" s="1"/>
  <c r="K95" i="2"/>
  <c r="J95" i="2"/>
  <c r="L95" i="2" s="1"/>
  <c r="N94" i="2"/>
  <c r="O94" i="2" s="1"/>
  <c r="K94" i="2"/>
  <c r="J94" i="2"/>
  <c r="L94" i="2" s="1"/>
  <c r="N93" i="2"/>
  <c r="O93" i="2" s="1"/>
  <c r="K93" i="2"/>
  <c r="J93" i="2"/>
  <c r="L93" i="2" s="1"/>
  <c r="N92" i="2"/>
  <c r="O92" i="2" s="1"/>
  <c r="K92" i="2"/>
  <c r="J92" i="2"/>
  <c r="L92" i="2" s="1"/>
  <c r="N91" i="2"/>
  <c r="O91" i="2" s="1"/>
  <c r="K91" i="2"/>
  <c r="J91" i="2"/>
  <c r="L91" i="2" s="1"/>
  <c r="N90" i="2"/>
  <c r="O90" i="2" s="1"/>
  <c r="K90" i="2"/>
  <c r="J90" i="2"/>
  <c r="L90" i="2" s="1"/>
  <c r="N89" i="2"/>
  <c r="O89" i="2" s="1"/>
  <c r="K89" i="2"/>
  <c r="J89" i="2"/>
  <c r="L89" i="2" s="1"/>
  <c r="N88" i="2"/>
  <c r="O88" i="2" s="1"/>
  <c r="K88" i="2"/>
  <c r="J88" i="2"/>
  <c r="L88" i="2" s="1"/>
  <c r="N87" i="2"/>
  <c r="O87" i="2" s="1"/>
  <c r="K87" i="2"/>
  <c r="J87" i="2"/>
  <c r="L87" i="2" s="1"/>
  <c r="N86" i="2"/>
  <c r="O86" i="2" s="1"/>
  <c r="K86" i="2"/>
  <c r="J86" i="2"/>
  <c r="L86" i="2" s="1"/>
  <c r="N85" i="2"/>
  <c r="O85" i="2" s="1"/>
  <c r="K85" i="2"/>
  <c r="J85" i="2"/>
  <c r="L85" i="2" s="1"/>
  <c r="N84" i="2"/>
  <c r="O84" i="2" s="1"/>
  <c r="K84" i="2"/>
  <c r="J84" i="2"/>
  <c r="L84" i="2" s="1"/>
  <c r="N83" i="2"/>
  <c r="O83" i="2" s="1"/>
  <c r="K83" i="2"/>
  <c r="J83" i="2"/>
  <c r="L83" i="2" s="1"/>
  <c r="N82" i="2"/>
  <c r="O82" i="2" s="1"/>
  <c r="K82" i="2"/>
  <c r="J82" i="2"/>
  <c r="L82" i="2" s="1"/>
  <c r="N81" i="2"/>
  <c r="O81" i="2" s="1"/>
  <c r="K81" i="2"/>
  <c r="J81" i="2"/>
  <c r="L81" i="2" s="1"/>
  <c r="N80" i="2"/>
  <c r="O80" i="2" s="1"/>
  <c r="K80" i="2"/>
  <c r="J80" i="2"/>
  <c r="L80" i="2" s="1"/>
  <c r="N79" i="2"/>
  <c r="O79" i="2" s="1"/>
  <c r="K79" i="2"/>
  <c r="J79" i="2"/>
  <c r="L79" i="2" s="1"/>
  <c r="N78" i="2"/>
  <c r="O78" i="2" s="1"/>
  <c r="K78" i="2"/>
  <c r="J78" i="2"/>
  <c r="L78" i="2" s="1"/>
  <c r="N77" i="2"/>
  <c r="O77" i="2" s="1"/>
  <c r="K77" i="2"/>
  <c r="J77" i="2"/>
  <c r="L77" i="2" s="1"/>
  <c r="N76" i="2"/>
  <c r="O76" i="2" s="1"/>
  <c r="K76" i="2"/>
  <c r="J76" i="2"/>
  <c r="L76" i="2" s="1"/>
  <c r="N75" i="2"/>
  <c r="O75" i="2" s="1"/>
  <c r="K75" i="2"/>
  <c r="J75" i="2"/>
  <c r="L75" i="2" s="1"/>
  <c r="N74" i="2"/>
  <c r="O74" i="2" s="1"/>
  <c r="K74" i="2"/>
  <c r="J74" i="2"/>
  <c r="L74" i="2" s="1"/>
  <c r="N73" i="2"/>
  <c r="O73" i="2" s="1"/>
  <c r="K73" i="2"/>
  <c r="J73" i="2"/>
  <c r="L73" i="2" s="1"/>
  <c r="N72" i="2"/>
  <c r="O72" i="2" s="1"/>
  <c r="K72" i="2"/>
  <c r="J72" i="2"/>
  <c r="L72" i="2" s="1"/>
  <c r="N71" i="2"/>
  <c r="O71" i="2" s="1"/>
  <c r="K71" i="2"/>
  <c r="J71" i="2"/>
  <c r="L71" i="2" s="1"/>
  <c r="N70" i="2"/>
  <c r="O70" i="2" s="1"/>
  <c r="K70" i="2"/>
  <c r="J70" i="2"/>
  <c r="L70" i="2" s="1"/>
  <c r="N69" i="2"/>
  <c r="O69" i="2" s="1"/>
  <c r="K69" i="2"/>
  <c r="J69" i="2"/>
  <c r="L69" i="2" s="1"/>
  <c r="N68" i="2"/>
  <c r="O68" i="2" s="1"/>
  <c r="K68" i="2"/>
  <c r="J68" i="2"/>
  <c r="L68" i="2" s="1"/>
  <c r="N67" i="2"/>
  <c r="O67" i="2" s="1"/>
  <c r="K67" i="2"/>
  <c r="J67" i="2"/>
  <c r="L67" i="2" s="1"/>
  <c r="N66" i="2"/>
  <c r="O66" i="2" s="1"/>
  <c r="K66" i="2"/>
  <c r="J66" i="2"/>
  <c r="L66" i="2" s="1"/>
  <c r="N65" i="2"/>
  <c r="O65" i="2" s="1"/>
  <c r="K65" i="2"/>
  <c r="J65" i="2"/>
  <c r="L65" i="2" s="1"/>
  <c r="N64" i="2"/>
  <c r="O64" i="2" s="1"/>
  <c r="K64" i="2"/>
  <c r="J64" i="2"/>
  <c r="L64" i="2" s="1"/>
  <c r="N63" i="2"/>
  <c r="O63" i="2" s="1"/>
  <c r="K63" i="2"/>
  <c r="J63" i="2"/>
  <c r="L63" i="2" s="1"/>
  <c r="N62" i="2"/>
  <c r="O62" i="2" s="1"/>
  <c r="K62" i="2"/>
  <c r="J62" i="2"/>
  <c r="L62" i="2" s="1"/>
  <c r="N61" i="2"/>
  <c r="O61" i="2" s="1"/>
  <c r="K61" i="2"/>
  <c r="J61" i="2"/>
  <c r="L61" i="2" s="1"/>
  <c r="N60" i="2"/>
  <c r="O60" i="2" s="1"/>
  <c r="K60" i="2"/>
  <c r="J60" i="2"/>
  <c r="L60" i="2" s="1"/>
  <c r="N59" i="2"/>
  <c r="O59" i="2" s="1"/>
  <c r="K59" i="2"/>
  <c r="J59" i="2"/>
  <c r="L59" i="2" s="1"/>
  <c r="N58" i="2"/>
  <c r="O58" i="2" s="1"/>
  <c r="K58" i="2"/>
  <c r="J58" i="2"/>
  <c r="L58" i="2" s="1"/>
  <c r="N57" i="2"/>
  <c r="O57" i="2" s="1"/>
  <c r="K57" i="2"/>
  <c r="J57" i="2"/>
  <c r="L57" i="2" s="1"/>
  <c r="N56" i="2"/>
  <c r="O56" i="2" s="1"/>
  <c r="K56" i="2"/>
  <c r="J56" i="2"/>
  <c r="L56" i="2" s="1"/>
  <c r="N55" i="2"/>
  <c r="O55" i="2" s="1"/>
  <c r="K55" i="2"/>
  <c r="J55" i="2"/>
  <c r="L55" i="2" s="1"/>
  <c r="N54" i="2"/>
  <c r="O54" i="2" s="1"/>
  <c r="K54" i="2"/>
  <c r="J54" i="2"/>
  <c r="L54" i="2" s="1"/>
  <c r="N53" i="2"/>
  <c r="O53" i="2" s="1"/>
  <c r="K53" i="2"/>
  <c r="J53" i="2"/>
  <c r="L53" i="2" s="1"/>
  <c r="N52" i="2"/>
  <c r="O52" i="2" s="1"/>
  <c r="K52" i="2"/>
  <c r="J52" i="2"/>
  <c r="L52" i="2" s="1"/>
  <c r="N51" i="2"/>
  <c r="O51" i="2" s="1"/>
  <c r="K51" i="2"/>
  <c r="J51" i="2"/>
  <c r="L51" i="2" s="1"/>
  <c r="N50" i="2"/>
  <c r="O50" i="2" s="1"/>
  <c r="K50" i="2"/>
  <c r="J50" i="2"/>
  <c r="L50" i="2" s="1"/>
  <c r="N49" i="2"/>
  <c r="O49" i="2" s="1"/>
  <c r="K49" i="2"/>
  <c r="J49" i="2"/>
  <c r="L49" i="2" s="1"/>
  <c r="N48" i="2"/>
  <c r="O48" i="2" s="1"/>
  <c r="K48" i="2"/>
  <c r="J48" i="2"/>
  <c r="L48" i="2" s="1"/>
  <c r="N47" i="2"/>
  <c r="O47" i="2" s="1"/>
  <c r="K47" i="2"/>
  <c r="J47" i="2"/>
  <c r="L47" i="2" s="1"/>
  <c r="N46" i="2"/>
  <c r="O46" i="2" s="1"/>
  <c r="K46" i="2"/>
  <c r="J46" i="2"/>
  <c r="L46" i="2" s="1"/>
  <c r="N45" i="2"/>
  <c r="O45" i="2" s="1"/>
  <c r="K45" i="2"/>
  <c r="J45" i="2"/>
  <c r="L45" i="2" s="1"/>
  <c r="N44" i="2"/>
  <c r="O44" i="2" s="1"/>
  <c r="K44" i="2"/>
  <c r="J44" i="2"/>
  <c r="L44" i="2" s="1"/>
  <c r="N43" i="2"/>
  <c r="O43" i="2" s="1"/>
  <c r="K43" i="2"/>
  <c r="J43" i="2"/>
  <c r="L43" i="2" s="1"/>
  <c r="N42" i="2"/>
  <c r="O42" i="2" s="1"/>
  <c r="K42" i="2"/>
  <c r="J42" i="2"/>
  <c r="L42" i="2" s="1"/>
  <c r="N41" i="2"/>
  <c r="O41" i="2" s="1"/>
  <c r="K41" i="2"/>
  <c r="J41" i="2"/>
  <c r="L41" i="2" s="1"/>
  <c r="N40" i="2"/>
  <c r="O40" i="2" s="1"/>
  <c r="K40" i="2"/>
  <c r="J40" i="2"/>
  <c r="L40" i="2" s="1"/>
  <c r="N39" i="2"/>
  <c r="O39" i="2" s="1"/>
  <c r="K39" i="2"/>
  <c r="J39" i="2"/>
  <c r="L39" i="2" s="1"/>
  <c r="N38" i="2"/>
  <c r="O38" i="2" s="1"/>
  <c r="K38" i="2"/>
  <c r="J38" i="2"/>
  <c r="L38" i="2" s="1"/>
  <c r="N37" i="2"/>
  <c r="O37" i="2" s="1"/>
  <c r="K37" i="2"/>
  <c r="J37" i="2"/>
  <c r="L37" i="2" s="1"/>
  <c r="N36" i="2"/>
  <c r="O36" i="2" s="1"/>
  <c r="K36" i="2"/>
  <c r="J36" i="2"/>
  <c r="L36" i="2" s="1"/>
  <c r="N35" i="2"/>
  <c r="O35" i="2" s="1"/>
  <c r="K35" i="2"/>
  <c r="J35" i="2"/>
  <c r="L35" i="2" s="1"/>
  <c r="N34" i="2"/>
  <c r="O34" i="2" s="1"/>
  <c r="K34" i="2"/>
  <c r="J34" i="2"/>
  <c r="L34" i="2" s="1"/>
  <c r="N33" i="2"/>
  <c r="O33" i="2" s="1"/>
  <c r="K33" i="2"/>
  <c r="J33" i="2"/>
  <c r="L33" i="2" s="1"/>
  <c r="N32" i="2"/>
  <c r="O32" i="2" s="1"/>
  <c r="K32" i="2"/>
  <c r="J32" i="2"/>
  <c r="L32" i="2" s="1"/>
  <c r="N31" i="2"/>
  <c r="O31" i="2" s="1"/>
  <c r="K31" i="2"/>
  <c r="J31" i="2"/>
  <c r="L31" i="2" s="1"/>
  <c r="N30" i="2"/>
  <c r="O30" i="2" s="1"/>
  <c r="K30" i="2"/>
  <c r="J30" i="2"/>
  <c r="L30" i="2" s="1"/>
  <c r="N29" i="2"/>
  <c r="O29" i="2" s="1"/>
  <c r="K29" i="2"/>
  <c r="J29" i="2"/>
  <c r="L29" i="2" s="1"/>
  <c r="N28" i="2"/>
  <c r="O28" i="2" s="1"/>
  <c r="K28" i="2"/>
  <c r="J28" i="2"/>
  <c r="L28" i="2" s="1"/>
  <c r="N27" i="2"/>
  <c r="O27" i="2" s="1"/>
  <c r="K27" i="2"/>
  <c r="J27" i="2"/>
  <c r="L27" i="2" s="1"/>
  <c r="N26" i="2"/>
  <c r="O26" i="2" s="1"/>
  <c r="K26" i="2"/>
  <c r="J26" i="2"/>
  <c r="L26" i="2" s="1"/>
  <c r="N25" i="2"/>
  <c r="O25" i="2" s="1"/>
  <c r="K25" i="2"/>
  <c r="J25" i="2"/>
  <c r="L25" i="2" s="1"/>
  <c r="N24" i="2"/>
  <c r="O24" i="2" s="1"/>
  <c r="K24" i="2"/>
  <c r="J24" i="2"/>
  <c r="L24" i="2" s="1"/>
  <c r="N23" i="2"/>
  <c r="O23" i="2" s="1"/>
  <c r="K23" i="2"/>
  <c r="J23" i="2"/>
  <c r="L23" i="2" s="1"/>
  <c r="N22" i="2"/>
  <c r="O22" i="2" s="1"/>
  <c r="K22" i="2"/>
  <c r="J22" i="2"/>
  <c r="L22" i="2" s="1"/>
  <c r="N21" i="2"/>
  <c r="O21" i="2" s="1"/>
  <c r="K21" i="2"/>
  <c r="J21" i="2"/>
  <c r="L21" i="2" s="1"/>
  <c r="N20" i="2"/>
  <c r="O20" i="2" s="1"/>
  <c r="K20" i="2"/>
  <c r="J20" i="2"/>
  <c r="L20" i="2" s="1"/>
  <c r="N19" i="2"/>
  <c r="O19" i="2" s="1"/>
  <c r="K19" i="2"/>
  <c r="J19" i="2"/>
  <c r="L19" i="2" s="1"/>
  <c r="N18" i="2"/>
  <c r="O18" i="2" s="1"/>
  <c r="K18" i="2"/>
  <c r="J18" i="2"/>
  <c r="L18" i="2" s="1"/>
  <c r="N17" i="2"/>
  <c r="O17" i="2" s="1"/>
  <c r="K17" i="2"/>
  <c r="J17" i="2"/>
  <c r="L17" i="2" s="1"/>
  <c r="N16" i="2"/>
  <c r="O16" i="2" s="1"/>
  <c r="K16" i="2"/>
  <c r="J16" i="2"/>
  <c r="L16" i="2" s="1"/>
  <c r="N15" i="2"/>
  <c r="O15" i="2" s="1"/>
  <c r="K15" i="2"/>
  <c r="J15" i="2"/>
  <c r="L15" i="2" s="1"/>
  <c r="N14" i="2"/>
  <c r="O14" i="2" s="1"/>
  <c r="K14" i="2"/>
  <c r="J14" i="2"/>
  <c r="L14" i="2" s="1"/>
  <c r="N13" i="2"/>
  <c r="O13" i="2" s="1"/>
  <c r="K13" i="2"/>
  <c r="J13" i="2"/>
  <c r="L13" i="2" s="1"/>
  <c r="N12" i="2"/>
  <c r="O12" i="2" s="1"/>
  <c r="K12" i="2"/>
  <c r="J12" i="2"/>
  <c r="L12" i="2" s="1"/>
  <c r="E7" i="2"/>
  <c r="F10" i="6" s="1"/>
  <c r="B7" i="2"/>
  <c r="B10" i="6" s="1"/>
  <c r="E6" i="2"/>
  <c r="F9" i="6" s="1"/>
  <c r="B6" i="2"/>
  <c r="B9" i="6" s="1"/>
  <c r="E5" i="2"/>
  <c r="F8" i="6" s="1"/>
  <c r="B5" i="2"/>
  <c r="B8" i="6" l="1"/>
  <c r="B5" i="4"/>
  <c r="B16" i="6"/>
  <c r="B7" i="4"/>
  <c r="B17" i="6" s="1"/>
  <c r="F16" i="6"/>
  <c r="B7" i="5"/>
  <c r="F18" i="6" s="1"/>
</calcChain>
</file>

<file path=xl/sharedStrings.xml><?xml version="1.0" encoding="utf-8"?>
<sst xmlns="http://schemas.openxmlformats.org/spreadsheetml/2006/main" count="230" uniqueCount="190">
  <si>
    <t>HAJA BRIO · DE VOLTA AO CONTROLO</t>
  </si>
  <si>
    <t>Excel de execução · Dias 1–5</t>
  </si>
  <si>
    <t>Como usar este ficheiro</t>
  </si>
  <si>
    <t>1</t>
  </si>
  <si>
    <t>Dia 1</t>
  </si>
  <si>
    <t>Preenche a auditoria dos últimos 30 dias. Não tentes corrigir tudo enquanto registas: primeiro vê e identifica.</t>
  </si>
  <si>
    <t>Dia 4</t>
  </si>
  <si>
    <t>Regista e classifica 5–10 oportunidades na Retoma Comercial e faz seguimento das relevantes.</t>
  </si>
  <si>
    <t>2</t>
  </si>
  <si>
    <t>Dia 2</t>
  </si>
  <si>
    <t>Volta à mesma folha, decide o que manter/renegociar/reduzir/substituir/cancelar e regista o novo custo quando se aplicar. Depois escolhe a rota de recuperação de margem que se aplica: cobrar valores pendentes, recuperar dinheiro preso ou renegociar uma saída.</t>
  </si>
  <si>
    <t>Dia5</t>
  </si>
  <si>
    <t>Define a função do dinheiro, as tuas regras de distribuição e o plano de 30–90 dias.</t>
  </si>
  <si>
    <t>Dia 3</t>
  </si>
  <si>
    <t>Preenche o Mapa de Valor.</t>
  </si>
  <si>
    <t>✓</t>
  </si>
  <si>
    <t>Regra</t>
  </si>
  <si>
    <t>Preenche apenas as células claras. As células de cálculo atualizam-se automaticamente.</t>
  </si>
  <si>
    <t>Identificação</t>
  </si>
  <si>
    <t>Nome:</t>
  </si>
  <si>
    <t>Atividade / profissão:</t>
  </si>
  <si>
    <t>Data de início do desafio:</t>
  </si>
  <si>
    <t>Este Excel não substitui contabilidade nem aconselhamento fiscal. É uma ferramenta simples de decisão para veres, recuperares e organizares a margem da tua atividade.</t>
  </si>
  <si>
    <t>DIAS 1–2 · AUDITORIA &amp; MARGEM OCULTA</t>
  </si>
  <si>
    <t>Dia 1: regista os movimentos dos últimos 30 dias. Dia 2: decide o que fazer com os custos e mede a margem identificada/implementada.</t>
  </si>
  <si>
    <t>Entradas auditadas</t>
  </si>
  <si>
    <t>Margem mensal identificada</t>
  </si>
  <si>
    <t>Como preencher: no Dia 1 usa as colunas A–G e regista entradas e saídas dos últimos 30 dias. No Dia 2 completa H–I e M. As colunas J–L e N–O calculam automaticamente.</t>
  </si>
  <si>
    <t>Saídas auditadas</t>
  </si>
  <si>
    <t>Margem mensal implementada</t>
  </si>
  <si>
    <t>Custo mensal recorrente</t>
  </si>
  <si>
    <t>Impacto anual implementado</t>
  </si>
  <si>
    <t>DIA 1 · VER</t>
  </si>
  <si>
    <t>DIA 2 · DECIDIR</t>
  </si>
  <si>
    <t>Data do movimento</t>
  </si>
  <si>
    <t>Descrição</t>
  </si>
  <si>
    <t>Tipo</t>
  </si>
  <si>
    <t>Categoria</t>
  </si>
  <si>
    <t>Valor (€)</t>
  </si>
  <si>
    <t>Frequência</t>
  </si>
  <si>
    <t>Essencial hoje?</t>
  </si>
  <si>
    <t>Decisão Dia 2</t>
  </si>
  <si>
    <t>Novo custo (€)</t>
  </si>
  <si>
    <t>Custo mensal equivalente</t>
  </si>
  <si>
    <t>Novo custo mensal equivalente</t>
  </si>
  <si>
    <t>Ação concluída?</t>
  </si>
  <si>
    <t>Observações</t>
  </si>
  <si>
    <t>DIA 2 · RECUPERAR MARGEM OCULTA</t>
  </si>
  <si>
    <t>Depois de tornares visível o que aconteceu ao dinheiro da atividade no Dia 1, decide o que permanece, o que muda e escolhe a rota de recuperação de margem que se aplica à tua realidade.</t>
  </si>
  <si>
    <t>Total por receber</t>
  </si>
  <si>
    <t>Dinheiro preso identificado</t>
  </si>
  <si>
    <t>Escolhe uma rota: A se tens valores que já deviam ter sido pagos; B se tens reembolsos, créditos, cobranças indevidas, duplicações ou saldos parados; C se A/B não se aplicam e vais renegociar um custo. Na Rota C, atualiza depois a nova condição na folha D1-2 Auditoria para a margem não ser contada duas vezes.</t>
  </si>
  <si>
    <t>Cobranças recebidas</t>
  </si>
  <si>
    <t>Valor recuperado/libertado</t>
  </si>
  <si>
    <t>Ainda por receber</t>
  </si>
  <si>
    <t>Ações executadas</t>
  </si>
  <si>
    <t>ROTA A · COBRAR O QUE JÁ É TEU — para faturas, saldos ou trabalhos já devidos.</t>
  </si>
  <si>
    <t>Cliente</t>
  </si>
  <si>
    <t>Fatura / serviço</t>
  </si>
  <si>
    <t>Data vencimento</t>
  </si>
  <si>
    <t>Valor pendente (€)</t>
  </si>
  <si>
    <t>Estado inicial</t>
  </si>
  <si>
    <t>Data 1.º contacto</t>
  </si>
  <si>
    <t>Resultado</t>
  </si>
  <si>
    <t>Valor recebido (€)</t>
  </si>
  <si>
    <t>Data recebimento</t>
  </si>
  <si>
    <t>Próximo passo</t>
  </si>
  <si>
    <t>ROTA B · RECUPERAR DINHEIRO PRESO — para reembolsos, créditos, cobranças indevidas, duplicações ou saldos parados.</t>
  </si>
  <si>
    <t>Origem / fornecedor</t>
  </si>
  <si>
    <t>Valor identificado (€)</t>
  </si>
  <si>
    <t>Ação tomada</t>
  </si>
  <si>
    <t>Data da ação</t>
  </si>
  <si>
    <t>Valor recuperado/libertado (€)</t>
  </si>
  <si>
    <t>Data confirmação</t>
  </si>
  <si>
    <t>ROTA C · RENEGOCIAR UMA SAÍDA — se A/B não se aplicam, atua sobre um custo recorrente e atualiza a nova condição na Auditoria.</t>
  </si>
  <si>
    <t>Fornecedor / custo</t>
  </si>
  <si>
    <t>Serviço / plano atual</t>
  </si>
  <si>
    <t>Custo atual (€)</t>
  </si>
  <si>
    <t>Objetivo</t>
  </si>
  <si>
    <t>Data contacto</t>
  </si>
  <si>
    <t>Nova condição (€)</t>
  </si>
  <si>
    <t>DIA 3 · MAPA DE VALOR GERADO</t>
  </si>
  <si>
    <t>Reconhece, com factos, o que mudou para o cliente porque o teu trabalho existiu.</t>
  </si>
  <si>
    <t>Preenche pelo menos 3 casos reais. Se ainda tens menos de três trabalhos concluídos, utiliza todos os que já tens. Os casos 4 e 5 são opcionais. O objetivo é reconhecer, com factos e evidências, o que mudou para o cliente com a intervenção do teu trabalho. Não é provar que todo o serviço gera retorno financeiro.</t>
  </si>
  <si>
    <t>Tipos de valor possíveis: Receita · Eficiência · Tempo · Redução de esforço · Redução de risco · Imagem · Tranquilidade · Conveniência · Outro</t>
  </si>
  <si>
    <t>PERGUNTA</t>
  </si>
  <si>
    <t>CASO 1</t>
  </si>
  <si>
    <t>CASO 2</t>
  </si>
  <si>
    <t>CASO 3</t>
  </si>
  <si>
    <t>CASO 4 · opcional</t>
  </si>
  <si>
    <t>CASO 5 · opcional</t>
  </si>
  <si>
    <t>Cliente / projeto</t>
  </si>
  <si>
    <t>Problema ou necessidade inicial</t>
  </si>
  <si>
    <t>O que entregaste</t>
  </si>
  <si>
    <t>O que mudou depois</t>
  </si>
  <si>
    <t>Tempo, dinheiro, esforço ou risco que ajudaste a reduzir</t>
  </si>
  <si>
    <t>Resultado que ajudaste a produzir</t>
  </si>
  <si>
    <t>Tipo(s) de valor gerado</t>
  </si>
  <si>
    <t>Quanto cobraste (€)</t>
  </si>
  <si>
    <t>Qual foi o peso real do que entregaste?</t>
  </si>
  <si>
    <t>Evidência / observação que sustenta esta leitura</t>
  </si>
  <si>
    <t>LEITURA FINAL</t>
  </si>
  <si>
    <t>Que tipos de valor aparecem com mais frequência?</t>
  </si>
  <si>
    <t xml:space="preserve">Em que caso o valor é mais fácil de sustentar com factos? </t>
  </si>
  <si>
    <t>Existe algum caso em que cedeste preço, condições ou extras por pressão?</t>
  </si>
  <si>
    <t>Que resultados ou mudanças se repetem?</t>
  </si>
  <si>
    <t>Que parte da tua entrega tratavas como “normal”, mas tem peso real para o cliente?</t>
  </si>
  <si>
    <t>Primeiro reconhece o valor gerado e observa os padrões. O objetivo deste mapa não é provar que tudo tem retorno financeiro; é melhorar a tua capacidade de ler o impacto real do teu trabalho.</t>
  </si>
  <si>
    <t>DIA 4 · RETOMA COMERCIAL</t>
  </si>
  <si>
    <t>Transforma conversas abertas em decisões claras, sem pressão nem urgência fabricada.</t>
  </si>
  <si>
    <t>Seleciona 5–10 potenciais clientes dos últimos 6 meses. Classifica cada oportunidade como Ainda relevante, Não relevante ou Desconhecido. Retoma as relevantes; encerra as não relevantes; e, quando houver contexto suficiente, verifica as desconhecidas. O objetivo não é garantir um “sim”: é não deixar oportunidades abertas apenas por receio da resposta.</t>
  </si>
  <si>
    <t>Oportunidades registadas</t>
  </si>
  <si>
    <t>Ainda relevantes</t>
  </si>
  <si>
    <t>Desconhecidas</t>
  </si>
  <si>
    <t>Retomas enviadas</t>
  </si>
  <si>
    <t>Não relevantes</t>
  </si>
  <si>
    <t>Respostas recebidas</t>
  </si>
  <si>
    <t>Potencial cliente</t>
  </si>
  <si>
    <t>Data aprox.</t>
  </si>
  <si>
    <t>Contexto</t>
  </si>
  <si>
    <t>Serviço / proposta</t>
  </si>
  <si>
    <t>Onde ficou a conversa</t>
  </si>
  <si>
    <t>Classificação</t>
  </si>
  <si>
    <t>Motivo / critério</t>
  </si>
  <si>
    <t>Ação</t>
  </si>
  <si>
    <t>Retoma enviada?</t>
  </si>
  <si>
    <t>Data da retoma</t>
  </si>
  <si>
    <t>Resposta</t>
  </si>
  <si>
    <t>Depois das retomas, observa: quantas oportunidades estavam abertas apenas por falta de seguimento? Quantas ficaram mais claras depois de perguntares? E em que momento sentiste maior desconforto: antes de enviar, enquanto aguardavas ou ao receber a resposta?</t>
  </si>
  <si>
    <t>Uma conversa comercial madura procura clareza, não pressão.</t>
  </si>
  <si>
    <t>DIA 5 · ARQUITETURA DE ESCOLHA</t>
  </si>
  <si>
    <t>Define antecipadamente a função do dinheiro. As percentagens não são universais: escolhe-as de acordo com a tua realidade e obrigações.</t>
  </si>
  <si>
    <t>Referência últimos 30 dias</t>
  </si>
  <si>
    <t>Objetivo: o total deve chegar a 100%. Se ainda não souberes uma percentagem, deixa provisoriamente em branco e define-a no teu plano de 30–90 dias.</t>
  </si>
  <si>
    <t>Total de distribuição</t>
  </si>
  <si>
    <t>Por distribuir</t>
  </si>
  <si>
    <t>Função do dinheiro</t>
  </si>
  <si>
    <t>Para quê serve</t>
  </si>
  <si>
    <t>% alvo</t>
  </si>
  <si>
    <t>Valor de referência (€)</t>
  </si>
  <si>
    <t>Conta / destino</t>
  </si>
  <si>
    <t>Quando separar / movimentar</t>
  </si>
  <si>
    <t>Regra pessoal</t>
  </si>
  <si>
    <t>Operação</t>
  </si>
  <si>
    <t>Custos necessários para manter a atividade</t>
  </si>
  <si>
    <t>Obrigações / impostos</t>
  </si>
  <si>
    <t>Reserva para obrigações fiscais e outras aplicáveis</t>
  </si>
  <si>
    <t>Remuneração pessoal</t>
  </si>
  <si>
    <t>Valor destinado à tua remuneração</t>
  </si>
  <si>
    <t>Reserva</t>
  </si>
  <si>
    <t>Margem de segurança / estabilidade</t>
  </si>
  <si>
    <t>Reinvestimento</t>
  </si>
  <si>
    <t>Crescimento, ferramentas, formação ou estrutura</t>
  </si>
  <si>
    <t>Outro</t>
  </si>
  <si>
    <t>Outra função relevante para a tua realidade</t>
  </si>
  <si>
    <t>As minhas regras de governo</t>
  </si>
  <si>
    <t>Quando recebo dinheiro, eu…</t>
  </si>
  <si>
    <t>Dia / momento da revisão semanal de 15 min</t>
  </si>
  <si>
    <t>Antes de contratar uma nova subscrição, eu…</t>
  </si>
  <si>
    <t>Antes de retirar dinheiro para uso pessoal, eu…</t>
  </si>
  <si>
    <t>Se a faturação cair, a primeira decisão será…</t>
  </si>
  <si>
    <t>DIA 5 · PLANO 30–90 DIAS</t>
  </si>
  <si>
    <t>Escolhe no máximo três prioridades por horizonte. O objetivo não é fazer uma lista longa: é decidir o que precisa de ficar estável, corrigido e consolidado.</t>
  </si>
  <si>
    <t xml:space="preserve">   Prioridades definidas</t>
  </si>
  <si>
    <t>30 dias = estabilizar · 60 dias = corrigir · 90 dias = consolidar. Se uma ação não tiver indicador de conclusão, provavelmente ainda está vaga.</t>
  </si>
  <si>
    <t xml:space="preserve">   Concluídas</t>
  </si>
  <si>
    <t xml:space="preserve">   Progresso</t>
  </si>
  <si>
    <t>Horizonte</t>
  </si>
  <si>
    <t>Prioridade</t>
  </si>
  <si>
    <t>Decisão / ação</t>
  </si>
  <si>
    <t>Indicador de conclusão</t>
  </si>
  <si>
    <t>Prazo</t>
  </si>
  <si>
    <t>Estado</t>
  </si>
  <si>
    <t>30 dias</t>
  </si>
  <si>
    <t>Não iniciado</t>
  </si>
  <si>
    <t>60 dias</t>
  </si>
  <si>
    <t>90 dias</t>
  </si>
  <si>
    <t>DE VOLTA AO CONTROLO · O TEU BALANÇO</t>
  </si>
  <si>
    <t>Este resumo atualiza-se a partir do que preencheste. Distingue dinheiro recuperado, custos evitados e estrutura criada — sem misturar resultados diferentes.</t>
  </si>
  <si>
    <t>O que viste</t>
  </si>
  <si>
    <t>O que recuperaste / protegeste</t>
  </si>
  <si>
    <t>Valor efetivamente recuperado</t>
  </si>
  <si>
    <t>O sistema que criaste</t>
  </si>
  <si>
    <t>O plano que ficou</t>
  </si>
  <si>
    <t>Distribuição definida</t>
  </si>
  <si>
    <t>Prioridades definidas</t>
  </si>
  <si>
    <t>Concluídas</t>
  </si>
  <si>
    <t>Rotina semanal</t>
  </si>
  <si>
    <t>Progresso 30–90 dias</t>
  </si>
  <si>
    <t>No Dia 6, usa estes números para fazer o teu balanço. Se recuperaste valor, comunica apenas o que foi efetivamente recebido, reembolsado ou creditado. Se ainda não entrou, comunica a margem identificada e a decisão que tomaste.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</si>
</sst>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€\ #,##0.00"/>
    <numFmt numFmtId="165" formatCode="#,##0.00\ &quot;€&quot;"/>
  </numFmts>
  <fonts count="27">
    <font>
      <sz val="11"/>
      <name val="Carlito"/>
    </font>
    <font>
      <b/>
      <sz val="18"/>
      <color rgb="FF1F5F5A"/>
      <name val="Source Serif 4"/>
    </font>
    <font>
      <sz val="10"/>
      <color rgb="FF182220"/>
      <name val="Source Sans 3"/>
    </font>
    <font>
      <b/>
      <sz val="10"/>
      <color rgb="FFFFFFFF"/>
      <name val="Source Sans 3"/>
    </font>
    <font>
      <sz val="9"/>
      <color rgb="FF182220"/>
      <name val="Source Sans 3"/>
    </font>
    <font>
      <b/>
      <sz val="9"/>
      <color rgb="FFD0A137"/>
      <name val="Source Serif 4"/>
    </font>
    <font>
      <b/>
      <sz val="9"/>
      <color rgb="FF1F5F5A"/>
      <name val="Source Sans 3"/>
    </font>
    <font>
      <i/>
      <sz val="9"/>
      <color rgb="FF653E21"/>
      <name val="Source Sans 3"/>
    </font>
    <font>
      <b/>
      <sz val="14"/>
      <color rgb="FF182220"/>
      <name val="Source Serif 4"/>
    </font>
    <font>
      <b/>
      <sz val="9"/>
      <color rgb="FFFFFFFF"/>
      <name val="Source Sans 3"/>
    </font>
    <font>
      <sz val="11"/>
      <color rgb="FF182220"/>
      <name val="Source Sans 3"/>
    </font>
    <font>
      <b/>
      <sz val="11"/>
      <color rgb="FFFFFFFF"/>
      <name val="Source Sans 3"/>
    </font>
    <font>
      <b/>
      <sz val="12"/>
      <color rgb="FF1F5F5A"/>
      <name val="Source Sans 3"/>
    </font>
    <font>
      <b/>
      <sz val="12"/>
      <color rgb="FF653E21"/>
      <name val="Source Sans 3"/>
    </font>
    <font>
      <sz val="12"/>
      <color rgb="FF182220"/>
      <name val="Source Sans 3"/>
    </font>
    <font>
      <sz val="12"/>
      <name val="Carlito"/>
    </font>
    <font>
      <b/>
      <sz val="10"/>
      <color rgb="FF182220"/>
      <name val="Source Sans 3"/>
    </font>
    <font>
      <b/>
      <sz val="9"/>
      <color rgb="FF182220"/>
      <name val="Source Sans 3"/>
    </font>
    <font>
      <sz val="12"/>
      <color rgb="FFFFFFFF"/>
      <name val="Source Sans 3"/>
    </font>
    <font>
      <sz val="12"/>
      <color rgb="FF1F5F5A"/>
      <name val="Source Sans 3"/>
    </font>
    <font>
      <i/>
      <sz val="11"/>
      <color rgb="FF653E21"/>
      <name val="Source Serif 4"/>
    </font>
    <font>
      <sz val="10"/>
      <color rgb="FF653E21"/>
      <name val="Source Sans 3"/>
    </font>
    <font>
      <b/>
      <sz val="9"/>
      <color rgb="FF653E21"/>
      <name val="Source Sans 3"/>
    </font>
    <font>
      <i/>
      <sz val="10"/>
      <color rgb="FF653E21"/>
      <name val="Source Serif 4"/>
    </font>
    <font>
      <b/>
      <sz val="12"/>
      <color rgb="FF1F5F5A"/>
      <name val="Source Serif 4"/>
    </font>
    <font>
      <b/>
      <i/>
      <sz val="10"/>
      <color rgb="FF1F5F5A"/>
      <name val="Source Serif 4"/>
    </font>
    <font>
      <i/>
      <sz val="11"/>
      <color rgb="FF653E21"/>
      <name val="Source Sans 3"/>
    </font>
  </fonts>
  <fills count="15">
    <fill>
      <patternFill patternType="none"/>
    </fill>
    <fill>
      <patternFill patternType="gray125"/>
    </fill>
    <fill>
      <patternFill patternType="solid">
        <fgColor rgb="FFE7F0EE"/>
      </patternFill>
    </fill>
    <fill>
      <patternFill patternType="solid">
        <fgColor rgb="FFF4EBD3"/>
      </patternFill>
    </fill>
    <fill>
      <patternFill patternType="solid">
        <fgColor rgb="FFF7F7F4"/>
      </patternFill>
    </fill>
    <fill>
      <patternFill patternType="solid">
        <fgColor rgb="FFD0A137"/>
      </patternFill>
    </fill>
    <fill>
      <patternFill patternType="solid">
        <fgColor rgb="FFE6EFED"/>
      </patternFill>
    </fill>
    <fill>
      <patternFill patternType="solid">
        <fgColor rgb="FFEEE9E4"/>
      </patternFill>
    </fill>
    <fill>
      <patternFill patternType="solid">
        <fgColor rgb="FFF3F3EF"/>
      </patternFill>
    </fill>
    <fill>
      <patternFill patternType="solid">
        <fgColor rgb="FFF6EED7"/>
      </patternFill>
    </fill>
    <fill>
      <patternFill patternType="solid">
        <fgColor rgb="FFE8F0EE"/>
      </patternFill>
    </fill>
    <fill>
      <patternFill patternType="solid">
        <fgColor rgb="FF182220"/>
      </patternFill>
    </fill>
    <fill>
      <patternFill patternType="solid">
        <fgColor rgb="FFFFFFFF"/>
      </patternFill>
    </fill>
    <fill>
      <patternFill patternType="solid">
        <fgColor rgb="FFEFEAE5"/>
      </patternFill>
    </fill>
    <fill>
      <patternFill patternType="solid">
        <fgColor rgb="FF1F5F5A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rgb="FF182220"/>
      </left>
      <right/>
      <top style="thin">
        <color rgb="FF182220"/>
      </top>
      <bottom style="thin">
        <color rgb="FF182220"/>
      </bottom>
      <diagonal/>
    </border>
    <border>
      <left/>
      <right/>
      <top style="thin">
        <color rgb="FF182220"/>
      </top>
      <bottom style="thin">
        <color rgb="FF182220"/>
      </bottom>
      <diagonal/>
    </border>
    <border>
      <left/>
      <right style="thin">
        <color rgb="FF182220"/>
      </right>
      <top style="thin">
        <color rgb="FF182220"/>
      </top>
      <bottom style="thin">
        <color rgb="FF182220"/>
      </bottom>
      <diagonal/>
    </border>
    <border>
      <left style="thin">
        <color rgb="FFCCD8D5"/>
      </left>
      <right style="thin">
        <color rgb="FFCCD8D5"/>
      </right>
      <top style="thin">
        <color rgb="FFCCD8D5"/>
      </top>
      <bottom style="thin">
        <color rgb="FFCCD8D5"/>
      </bottom>
      <diagonal/>
    </border>
    <border>
      <left style="thin">
        <color rgb="FFD7DAD8"/>
      </left>
      <right/>
      <top style="thin">
        <color rgb="FFD7DAD8"/>
      </top>
      <bottom style="thin">
        <color rgb="FFD7DAD8"/>
      </bottom>
      <diagonal/>
    </border>
    <border>
      <left/>
      <right/>
      <top style="thin">
        <color rgb="FFD7DAD8"/>
      </top>
      <bottom style="thin">
        <color rgb="FFD7DAD8"/>
      </bottom>
      <diagonal/>
    </border>
    <border>
      <left/>
      <right style="thin">
        <color rgb="FFD7DAD8"/>
      </right>
      <top style="thin">
        <color rgb="FFD7DAD8"/>
      </top>
      <bottom style="thin">
        <color rgb="FFD7DAD8"/>
      </bottom>
      <diagonal/>
    </border>
    <border>
      <left style="thin">
        <color rgb="FFD0A137"/>
      </left>
      <right/>
      <top style="thin">
        <color rgb="FFD0A137"/>
      </top>
      <bottom/>
      <diagonal/>
    </border>
    <border>
      <left/>
      <right/>
      <top style="thin">
        <color rgb="FFD0A137"/>
      </top>
      <bottom/>
      <diagonal/>
    </border>
    <border>
      <left/>
      <right style="thin">
        <color rgb="FFD0A137"/>
      </right>
      <top style="thin">
        <color rgb="FFD0A137"/>
      </top>
      <bottom/>
      <diagonal/>
    </border>
    <border>
      <left style="thin">
        <color rgb="FFD0A137"/>
      </left>
      <right/>
      <top/>
      <bottom style="thin">
        <color rgb="FFD0A137"/>
      </bottom>
      <diagonal/>
    </border>
    <border>
      <left/>
      <right/>
      <top/>
      <bottom style="thin">
        <color rgb="FFD0A137"/>
      </bottom>
      <diagonal/>
    </border>
    <border>
      <left/>
      <right style="thin">
        <color rgb="FFD0A137"/>
      </right>
      <top/>
      <bottom style="thin">
        <color rgb="FFD0A137"/>
      </bottom>
      <diagonal/>
    </border>
    <border>
      <left style="thin">
        <color rgb="FFA9927B"/>
      </left>
      <right/>
      <top style="thin">
        <color rgb="FFA9927B"/>
      </top>
      <bottom style="thin">
        <color rgb="FFA9927B"/>
      </bottom>
      <diagonal/>
    </border>
    <border>
      <left/>
      <right style="thin">
        <color rgb="FFA9927B"/>
      </right>
      <top style="thin">
        <color rgb="FFA9927B"/>
      </top>
      <bottom style="thin">
        <color rgb="FFA9927B"/>
      </bottom>
      <diagonal/>
    </border>
    <border>
      <left style="thin">
        <color rgb="FFA9927B"/>
      </left>
      <right/>
      <top style="thin">
        <color rgb="FFD7DAD8"/>
      </top>
      <bottom style="thin">
        <color rgb="FFD7DAD8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rgb="FF1F5F5A"/>
      </left>
      <right/>
      <top style="thin">
        <color rgb="FF1F5F5A"/>
      </top>
      <bottom style="thin">
        <color rgb="FF1F5F5A"/>
      </bottom>
      <diagonal/>
    </border>
    <border>
      <left/>
      <right/>
      <top style="thin">
        <color rgb="FF1F5F5A"/>
      </top>
      <bottom style="thin">
        <color rgb="FF1F5F5A"/>
      </bottom>
      <diagonal/>
    </border>
    <border>
      <left/>
      <right style="thin">
        <color rgb="FF1F5F5A"/>
      </right>
      <top style="thin">
        <color rgb="FF1F5F5A"/>
      </top>
      <bottom style="thin">
        <color rgb="FF1F5F5A"/>
      </bottom>
      <diagonal/>
    </border>
    <border>
      <left style="thin">
        <color rgb="FFD0A137"/>
      </left>
      <right/>
      <top/>
      <bottom/>
      <diagonal/>
    </border>
    <border>
      <left/>
      <right style="thin">
        <color rgb="FFD9D8D2"/>
      </right>
      <top/>
      <bottom/>
      <diagonal/>
    </border>
    <border>
      <left/>
      <right/>
      <top/>
      <bottom style="thin">
        <color rgb="FFD9D8D2"/>
      </bottom>
      <diagonal/>
    </border>
    <border>
      <left/>
      <right style="thin">
        <color rgb="FFD9D8D2"/>
      </right>
      <top/>
      <bottom style="thin">
        <color rgb="FFD9D8D2"/>
      </bottom>
      <diagonal/>
    </border>
    <border>
      <left style="thin">
        <color rgb="FF182220"/>
      </left>
      <right style="thin">
        <color rgb="FF182220"/>
      </right>
      <top style="thin">
        <color rgb="FF182220"/>
      </top>
      <bottom style="thin">
        <color rgb="FF18222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182220"/>
      </left>
      <right style="thin">
        <color rgb="FF182220"/>
      </right>
      <top style="thin">
        <color rgb="FF18222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6" fillId="2" borderId="5" xfId="0" applyNumberFormat="1" applyFont="1" applyFill="1" applyBorder="1" applyAlignment="1">
      <alignment wrapText="1"/>
    </xf>
    <xf numFmtId="164" fontId="4" fillId="4" borderId="5" xfId="0" applyNumberFormat="1" applyFont="1" applyFill="1" applyBorder="1" applyAlignment="1">
      <alignment vertical="top" wrapText="1"/>
    </xf>
    <xf numFmtId="0" fontId="10" fillId="0" borderId="5" xfId="0" applyNumberFormat="1" applyFont="1" applyFill="1" applyBorder="1"/>
    <xf numFmtId="0" fontId="10" fillId="0" borderId="6" xfId="0" applyNumberFormat="1" applyFont="1" applyFill="1" applyBorder="1"/>
    <xf numFmtId="0" fontId="1" fillId="0" borderId="6" xfId="0" applyNumberFormat="1" applyFont="1" applyFill="1" applyBorder="1"/>
    <xf numFmtId="0" fontId="10" fillId="0" borderId="8" xfId="0" applyNumberFormat="1" applyFont="1" applyFill="1" applyBorder="1"/>
    <xf numFmtId="0" fontId="10" fillId="0" borderId="9" xfId="0" applyNumberFormat="1" applyFont="1" applyFill="1" applyBorder="1"/>
    <xf numFmtId="0" fontId="10" fillId="0" borderId="10" xfId="0" applyNumberFormat="1" applyFont="1" applyFill="1" applyBorder="1"/>
    <xf numFmtId="0" fontId="10" fillId="0" borderId="11" xfId="0" applyNumberFormat="1" applyFont="1" applyFill="1" applyBorder="1"/>
    <xf numFmtId="0" fontId="10" fillId="0" borderId="12" xfId="0" applyNumberFormat="1" applyFont="1" applyFill="1" applyBorder="1"/>
    <xf numFmtId="0" fontId="10" fillId="0" borderId="13" xfId="0" applyNumberFormat="1" applyFont="1" applyFill="1" applyBorder="1"/>
    <xf numFmtId="0" fontId="10" fillId="0" borderId="14" xfId="0" applyNumberFormat="1" applyFont="1" applyFill="1" applyBorder="1"/>
    <xf numFmtId="0" fontId="10" fillId="0" borderId="15" xfId="0" applyNumberFormat="1" applyFont="1" applyFill="1" applyBorder="1"/>
    <xf numFmtId="0" fontId="10" fillId="0" borderId="16" xfId="0" applyNumberFormat="1" applyFont="1" applyFill="1" applyBorder="1"/>
    <xf numFmtId="0" fontId="6" fillId="2" borderId="5" xfId="0" applyNumberFormat="1" applyFont="1" applyFill="1" applyBorder="1" applyAlignment="1">
      <alignment vertical="center" wrapText="1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left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vertical="center"/>
    </xf>
    <xf numFmtId="0" fontId="14" fillId="0" borderId="9" xfId="0" applyNumberFormat="1" applyFont="1" applyFill="1" applyBorder="1" applyAlignment="1">
      <alignment vertical="center"/>
    </xf>
    <xf numFmtId="0" fontId="6" fillId="2" borderId="18" xfId="0" applyNumberFormat="1" applyFont="1" applyFill="1" applyBorder="1" applyAlignment="1">
      <alignment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164" fontId="2" fillId="4" borderId="5" xfId="0" applyNumberFormat="1" applyFont="1" applyFill="1" applyBorder="1" applyAlignment="1">
      <alignment vertical="top" wrapText="1"/>
    </xf>
    <xf numFmtId="0" fontId="6" fillId="6" borderId="22" xfId="0" applyNumberFormat="1" applyFont="1" applyFill="1" applyBorder="1" applyAlignment="1">
      <alignment vertical="center" wrapText="1"/>
    </xf>
    <xf numFmtId="0" fontId="2" fillId="5" borderId="5" xfId="0" applyNumberFormat="1" applyFont="1" applyFill="1" applyBorder="1"/>
    <xf numFmtId="0" fontId="2" fillId="8" borderId="5" xfId="0" applyNumberFormat="1" applyFont="1" applyFill="1" applyBorder="1"/>
    <xf numFmtId="0" fontId="21" fillId="9" borderId="5" xfId="0" applyNumberFormat="1" applyFont="1" applyFill="1" applyBorder="1" applyAlignment="1">
      <alignment vertical="center" wrapText="1"/>
    </xf>
    <xf numFmtId="0" fontId="22" fillId="8" borderId="5" xfId="0" applyNumberFormat="1" applyFont="1" applyFill="1" applyBorder="1" applyAlignment="1">
      <alignment vertical="center"/>
    </xf>
    <xf numFmtId="0" fontId="24" fillId="10" borderId="5" xfId="0" applyNumberFormat="1" applyFont="1" applyFill="1" applyBorder="1" applyAlignment="1">
      <alignment horizontal="center" vertical="center"/>
    </xf>
    <xf numFmtId="0" fontId="9" fillId="11" borderId="5" xfId="0" applyNumberFormat="1" applyFont="1" applyFill="1" applyBorder="1" applyAlignment="1">
      <alignment horizontal="center" vertical="center" wrapText="1"/>
    </xf>
    <xf numFmtId="0" fontId="4" fillId="12" borderId="5" xfId="0" applyNumberFormat="1" applyFont="1" applyFill="1" applyBorder="1" applyAlignment="1">
      <alignment vertical="top" wrapText="1"/>
    </xf>
    <xf numFmtId="0" fontId="4" fillId="12" borderId="41" xfId="0" applyNumberFormat="1" applyFont="1" applyFill="1" applyBorder="1" applyAlignment="1">
      <alignment vertical="top" wrapText="1"/>
    </xf>
    <xf numFmtId="0" fontId="4" fillId="12" borderId="42" xfId="0" applyNumberFormat="1" applyFont="1" applyFill="1" applyBorder="1" applyAlignment="1">
      <alignment vertical="top" wrapText="1"/>
    </xf>
    <xf numFmtId="0" fontId="4" fillId="12" borderId="43" xfId="0" applyNumberFormat="1" applyFont="1" applyFill="1" applyBorder="1" applyAlignment="1">
      <alignment vertical="top" wrapText="1"/>
    </xf>
    <xf numFmtId="0" fontId="22" fillId="13" borderId="41" xfId="0" applyNumberFormat="1" applyFont="1" applyFill="1" applyBorder="1" applyAlignment="1">
      <alignment horizontal="center" vertical="center"/>
    </xf>
    <xf numFmtId="0" fontId="22" fillId="13" borderId="43" xfId="0" applyNumberFormat="1" applyFont="1" applyFill="1" applyBorder="1" applyAlignment="1">
      <alignment horizontal="center" vertical="center"/>
    </xf>
    <xf numFmtId="14" fontId="4" fillId="12" borderId="5" xfId="0" applyNumberFormat="1" applyFont="1" applyFill="1" applyBorder="1" applyAlignment="1">
      <alignment vertical="top" wrapText="1"/>
    </xf>
    <xf numFmtId="14" fontId="4" fillId="12" borderId="42" xfId="0" applyNumberFormat="1" applyFont="1" applyFill="1" applyBorder="1" applyAlignment="1">
      <alignment vertical="top" wrapText="1"/>
    </xf>
    <xf numFmtId="0" fontId="5" fillId="0" borderId="44" xfId="0" applyNumberFormat="1" applyFont="1" applyFill="1" applyBorder="1" applyAlignment="1">
      <alignment horizontal="center" vertical="center" wrapText="1"/>
    </xf>
    <xf numFmtId="0" fontId="6" fillId="0" borderId="44" xfId="0" applyNumberFormat="1" applyFont="1" applyFill="1" applyBorder="1" applyAlignment="1">
      <alignment horizontal="center" vertical="center" wrapText="1"/>
    </xf>
    <xf numFmtId="0" fontId="10" fillId="0" borderId="45" xfId="0" applyNumberFormat="1" applyFont="1" applyFill="1" applyBorder="1" applyAlignment="1">
      <alignment vertical="center" wrapText="1"/>
    </xf>
    <xf numFmtId="0" fontId="6" fillId="0" borderId="4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14" xfId="0" applyBorder="1"/>
    <xf numFmtId="0" fontId="5" fillId="0" borderId="47" xfId="0" applyNumberFormat="1" applyFont="1" applyFill="1" applyBorder="1" applyAlignment="1">
      <alignment horizontal="center" vertical="center" wrapText="1"/>
    </xf>
    <xf numFmtId="0" fontId="6" fillId="0" borderId="47" xfId="0" applyNumberFormat="1" applyFont="1" applyFill="1" applyBorder="1" applyAlignment="1">
      <alignment horizontal="center" vertical="center" wrapText="1"/>
    </xf>
    <xf numFmtId="0" fontId="10" fillId="0" borderId="44" xfId="0" applyNumberFormat="1" applyFont="1" applyFill="1" applyBorder="1" applyAlignment="1">
      <alignment vertical="center" wrapText="1"/>
    </xf>
    <xf numFmtId="0" fontId="5" fillId="0" borderId="49" xfId="0" applyNumberFormat="1" applyFont="1" applyFill="1" applyBorder="1" applyAlignment="1">
      <alignment horizontal="center" vertical="center" wrapText="1"/>
    </xf>
    <xf numFmtId="0" fontId="10" fillId="0" borderId="48" xfId="0" applyNumberFormat="1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2" xfId="0" applyBorder="1"/>
    <xf numFmtId="0" fontId="0" fillId="0" borderId="8" xfId="0" applyBorder="1"/>
    <xf numFmtId="164" fontId="8" fillId="12" borderId="5" xfId="0" applyNumberFormat="1" applyFont="1" applyFill="1" applyBorder="1" applyAlignment="1">
      <alignment horizontal="right"/>
    </xf>
    <xf numFmtId="0" fontId="15" fillId="0" borderId="9" xfId="0" applyFont="1" applyBorder="1" applyAlignment="1">
      <alignment vertical="center"/>
    </xf>
    <xf numFmtId="14" fontId="2" fillId="8" borderId="5" xfId="0" applyNumberFormat="1" applyFont="1" applyFill="1" applyBorder="1" applyAlignment="1">
      <alignment horizontal="center" vertical="center" wrapText="1"/>
    </xf>
    <xf numFmtId="0" fontId="2" fillId="8" borderId="5" xfId="0" applyNumberFormat="1" applyFont="1" applyFill="1" applyBorder="1" applyAlignment="1">
      <alignment vertical="top" wrapText="1"/>
    </xf>
    <xf numFmtId="164" fontId="2" fillId="8" borderId="5" xfId="0" applyNumberFormat="1" applyFont="1" applyFill="1" applyBorder="1" applyAlignment="1">
      <alignment vertical="top" wrapText="1"/>
    </xf>
    <xf numFmtId="0" fontId="0" fillId="0" borderId="6" xfId="0" applyBorder="1" applyAlignment="1">
      <alignment horizontal="center" vertical="center"/>
    </xf>
    <xf numFmtId="0" fontId="8" fillId="12" borderId="5" xfId="0" applyNumberFormat="1" applyFont="1" applyFill="1" applyBorder="1" applyAlignment="1">
      <alignment horizontal="right"/>
    </xf>
    <xf numFmtId="0" fontId="4" fillId="8" borderId="5" xfId="0" applyNumberFormat="1" applyFont="1" applyFill="1" applyBorder="1" applyAlignment="1">
      <alignment vertical="top" wrapText="1"/>
    </xf>
    <xf numFmtId="14" fontId="4" fillId="8" borderId="5" xfId="0" applyNumberFormat="1" applyFont="1" applyFill="1" applyBorder="1" applyAlignment="1">
      <alignment vertical="top" wrapText="1"/>
    </xf>
    <xf numFmtId="164" fontId="4" fillId="8" borderId="5" xfId="0" applyNumberFormat="1" applyFont="1" applyFill="1" applyBorder="1" applyAlignment="1">
      <alignment vertical="top" wrapText="1"/>
    </xf>
    <xf numFmtId="14" fontId="9" fillId="11" borderId="5" xfId="0" applyNumberFormat="1" applyFont="1" applyFill="1" applyBorder="1" applyAlignment="1">
      <alignment horizontal="center" vertical="center" wrapText="1"/>
    </xf>
    <xf numFmtId="164" fontId="9" fillId="11" borderId="5" xfId="0" applyNumberFormat="1" applyFont="1" applyFill="1" applyBorder="1" applyAlignment="1">
      <alignment horizontal="center" vertical="center" wrapText="1"/>
    </xf>
    <xf numFmtId="0" fontId="4" fillId="8" borderId="5" xfId="0" applyNumberFormat="1" applyFont="1" applyFill="1" applyBorder="1" applyAlignment="1">
      <alignment vertical="center" wrapText="1"/>
    </xf>
    <xf numFmtId="14" fontId="4" fillId="8" borderId="5" xfId="0" applyNumberFormat="1" applyFont="1" applyFill="1" applyBorder="1" applyAlignment="1">
      <alignment vertical="center" wrapText="1"/>
    </xf>
    <xf numFmtId="164" fontId="4" fillId="8" borderId="5" xfId="0" applyNumberFormat="1" applyFont="1" applyFill="1" applyBorder="1" applyAlignment="1">
      <alignment vertical="center" wrapText="1"/>
    </xf>
    <xf numFmtId="0" fontId="21" fillId="9" borderId="27" xfId="0" applyNumberFormat="1" applyFont="1" applyFill="1" applyBorder="1" applyAlignment="1">
      <alignment vertical="center" wrapText="1"/>
    </xf>
    <xf numFmtId="0" fontId="9" fillId="11" borderId="19" xfId="0" applyNumberFormat="1" applyFont="1" applyFill="1" applyBorder="1" applyAlignment="1">
      <alignment horizontal="center" vertical="center" wrapText="1"/>
    </xf>
    <xf numFmtId="0" fontId="9" fillId="11" borderId="20" xfId="0" applyNumberFormat="1" applyFont="1" applyFill="1" applyBorder="1" applyAlignment="1">
      <alignment horizontal="center" vertical="center" wrapText="1"/>
    </xf>
    <xf numFmtId="0" fontId="9" fillId="11" borderId="21" xfId="0" applyNumberFormat="1" applyFont="1" applyFill="1" applyBorder="1" applyAlignment="1">
      <alignment horizontal="center" vertical="center" wrapText="1"/>
    </xf>
    <xf numFmtId="165" fontId="4" fillId="12" borderId="23" xfId="0" applyNumberFormat="1" applyFont="1" applyFill="1" applyBorder="1" applyAlignment="1">
      <alignment horizontal="right" vertical="center" wrapText="1"/>
    </xf>
    <xf numFmtId="165" fontId="4" fillId="12" borderId="24" xfId="0" applyNumberFormat="1" applyFont="1" applyFill="1" applyBorder="1" applyAlignment="1">
      <alignment horizontal="right" vertical="center" wrapText="1"/>
    </xf>
    <xf numFmtId="165" fontId="4" fillId="12" borderId="25" xfId="0" applyNumberFormat="1" applyFont="1" applyFill="1" applyBorder="1" applyAlignment="1">
      <alignment horizontal="right" vertical="center" wrapText="1"/>
    </xf>
    <xf numFmtId="0" fontId="4" fillId="12" borderId="23" xfId="0" applyNumberFormat="1" applyFont="1" applyFill="1" applyBorder="1" applyAlignment="1">
      <alignment vertical="top" wrapText="1"/>
    </xf>
    <xf numFmtId="0" fontId="4" fillId="12" borderId="24" xfId="0" applyNumberFormat="1" applyFont="1" applyFill="1" applyBorder="1" applyAlignment="1">
      <alignment vertical="top" wrapText="1"/>
    </xf>
    <xf numFmtId="0" fontId="4" fillId="12" borderId="25" xfId="0" applyNumberFormat="1" applyFont="1" applyFill="1" applyBorder="1" applyAlignment="1">
      <alignment vertical="top" wrapText="1"/>
    </xf>
    <xf numFmtId="0" fontId="2" fillId="8" borderId="5" xfId="0" applyNumberFormat="1" applyFont="1" applyFill="1" applyBorder="1" applyAlignment="1">
      <alignment vertical="center"/>
    </xf>
    <xf numFmtId="9" fontId="8" fillId="12" borderId="5" xfId="0" applyNumberFormat="1" applyFont="1" applyFill="1" applyBorder="1" applyAlignment="1">
      <alignment horizontal="right"/>
    </xf>
    <xf numFmtId="0" fontId="16" fillId="8" borderId="5" xfId="0" applyNumberFormat="1" applyFont="1" applyFill="1" applyBorder="1" applyAlignment="1">
      <alignment vertical="center" wrapText="1"/>
    </xf>
    <xf numFmtId="9" fontId="4" fillId="8" borderId="5" xfId="0" applyNumberFormat="1" applyFont="1" applyFill="1" applyBorder="1" applyAlignment="1">
      <alignment vertical="top" wrapText="1"/>
    </xf>
    <xf numFmtId="0" fontId="0" fillId="0" borderId="6" xfId="0" applyBorder="1" applyAlignment="1">
      <alignment vertical="center"/>
    </xf>
    <xf numFmtId="0" fontId="2" fillId="8" borderId="5" xfId="0" applyNumberFormat="1" applyFont="1" applyFill="1" applyBorder="1" applyAlignment="1">
      <alignment horizontal="center" vertical="center" wrapText="1"/>
    </xf>
    <xf numFmtId="0" fontId="17" fillId="8" borderId="5" xfId="0" applyNumberFormat="1" applyFont="1" applyFill="1" applyBorder="1" applyAlignment="1">
      <alignment horizontal="center" vertical="center" wrapText="1"/>
    </xf>
    <xf numFmtId="0" fontId="4" fillId="8" borderId="5" xfId="0" applyNumberFormat="1" applyFont="1" applyFill="1" applyBorder="1" applyAlignment="1">
      <alignment horizontal="center" vertical="center" wrapText="1"/>
    </xf>
    <xf numFmtId="14" fontId="4" fillId="8" borderId="5" xfId="0" applyNumberFormat="1" applyFont="1" applyFill="1" applyBorder="1" applyAlignment="1">
      <alignment horizontal="center" vertical="center" wrapText="1"/>
    </xf>
    <xf numFmtId="0" fontId="2" fillId="8" borderId="18" xfId="0" applyNumberFormat="1" applyFont="1" applyFill="1" applyBorder="1" applyAlignment="1">
      <alignment horizontal="center" vertical="center" wrapText="1"/>
    </xf>
    <xf numFmtId="0" fontId="17" fillId="8" borderId="18" xfId="0" applyNumberFormat="1" applyFont="1" applyFill="1" applyBorder="1" applyAlignment="1">
      <alignment horizontal="center" vertical="center" wrapText="1"/>
    </xf>
    <xf numFmtId="0" fontId="4" fillId="8" borderId="18" xfId="0" applyNumberFormat="1" applyFont="1" applyFill="1" applyBorder="1" applyAlignment="1">
      <alignment horizontal="center" vertical="center" wrapText="1"/>
    </xf>
    <xf numFmtId="14" fontId="4" fillId="8" borderId="18" xfId="0" applyNumberFormat="1" applyFont="1" applyFill="1" applyBorder="1" applyAlignment="1">
      <alignment horizontal="center" vertical="center" wrapText="1"/>
    </xf>
    <xf numFmtId="0" fontId="4" fillId="8" borderId="18" xfId="0" applyNumberFormat="1" applyFont="1" applyFill="1" applyBorder="1" applyAlignment="1">
      <alignment vertical="top" wrapText="1"/>
    </xf>
    <xf numFmtId="0" fontId="3" fillId="14" borderId="5" xfId="0" applyNumberFormat="1" applyFont="1" applyFill="1" applyBorder="1" applyAlignment="1">
      <alignment vertical="center"/>
    </xf>
    <xf numFmtId="0" fontId="0" fillId="0" borderId="10" xfId="0" applyBorder="1"/>
    <xf numFmtId="0" fontId="18" fillId="14" borderId="5" xfId="0" applyNumberFormat="1" applyFont="1" applyFill="1" applyBorder="1" applyAlignment="1">
      <alignment vertical="center"/>
    </xf>
    <xf numFmtId="0" fontId="19" fillId="14" borderId="5" xfId="0" applyNumberFormat="1" applyFont="1" applyFill="1" applyBorder="1" applyAlignment="1">
      <alignment vertical="center"/>
    </xf>
    <xf numFmtId="0" fontId="1" fillId="8" borderId="5" xfId="0" applyNumberFormat="1" applyFont="1" applyFill="1" applyBorder="1" applyAlignment="1">
      <alignment vertical="center"/>
    </xf>
    <xf numFmtId="0" fontId="2" fillId="8" borderId="5" xfId="0" applyNumberFormat="1" applyFont="1" applyFill="1" applyBorder="1" applyAlignment="1">
      <alignment wrapText="1"/>
    </xf>
    <xf numFmtId="0" fontId="11" fillId="14" borderId="5" xfId="0" applyNumberFormat="1" applyFont="1" applyFill="1" applyBorder="1" applyAlignment="1">
      <alignment vertical="center"/>
    </xf>
    <xf numFmtId="0" fontId="3" fillId="14" borderId="5" xfId="0" applyNumberFormat="1" applyFont="1" applyFill="1" applyBorder="1" applyAlignment="1">
      <alignment vertical="center"/>
    </xf>
    <xf numFmtId="0" fontId="7" fillId="3" borderId="5" xfId="0" applyNumberFormat="1" applyFont="1" applyFill="1" applyBorder="1" applyAlignment="1">
      <alignment wrapText="1"/>
    </xf>
    <xf numFmtId="0" fontId="4" fillId="8" borderId="35" xfId="0" applyNumberFormat="1" applyFont="1" applyFill="1" applyBorder="1" applyAlignment="1">
      <alignment horizontal="left" vertical="center" wrapText="1"/>
    </xf>
    <xf numFmtId="0" fontId="4" fillId="8" borderId="13" xfId="0" applyNumberFormat="1" applyFont="1" applyFill="1" applyBorder="1" applyAlignment="1">
      <alignment horizontal="left" vertical="center" wrapText="1"/>
    </xf>
    <xf numFmtId="0" fontId="4" fillId="8" borderId="5" xfId="0" applyNumberFormat="1" applyFont="1" applyFill="1" applyBorder="1" applyAlignment="1">
      <alignment horizontal="left" vertical="center" wrapText="1"/>
    </xf>
    <xf numFmtId="0" fontId="4" fillId="8" borderId="36" xfId="0" applyNumberFormat="1" applyFont="1" applyFill="1" applyBorder="1" applyAlignment="1">
      <alignment horizontal="left" vertical="center" wrapText="1"/>
    </xf>
    <xf numFmtId="14" fontId="4" fillId="8" borderId="7" xfId="0" applyNumberFormat="1" applyFont="1" applyFill="1" applyBorder="1" applyAlignment="1">
      <alignment horizontal="left" vertical="center" wrapText="1"/>
    </xf>
    <xf numFmtId="14" fontId="4" fillId="8" borderId="11" xfId="0" applyNumberFormat="1" applyFont="1" applyFill="1" applyBorder="1" applyAlignment="1">
      <alignment horizontal="left" vertical="center" wrapText="1"/>
    </xf>
    <xf numFmtId="0" fontId="10" fillId="0" borderId="44" xfId="0" applyNumberFormat="1" applyFont="1" applyFill="1" applyBorder="1" applyAlignment="1">
      <alignment horizontal="left" vertical="center" wrapText="1"/>
    </xf>
    <xf numFmtId="0" fontId="10" fillId="0" borderId="46" xfId="0" applyNumberFormat="1" applyFont="1" applyFill="1" applyBorder="1" applyAlignment="1">
      <alignment horizontal="left" vertical="center" wrapText="1"/>
    </xf>
    <xf numFmtId="0" fontId="12" fillId="2" borderId="5" xfId="0" applyNumberFormat="1" applyFont="1" applyFill="1" applyBorder="1" applyAlignment="1">
      <alignment horizontal="center" vertical="center"/>
    </xf>
    <xf numFmtId="0" fontId="13" fillId="3" borderId="5" xfId="0" applyNumberFormat="1" applyFont="1" applyFill="1" applyBorder="1" applyAlignment="1">
      <alignment horizontal="center" vertical="center"/>
    </xf>
    <xf numFmtId="0" fontId="3" fillId="14" borderId="5" xfId="0" applyNumberFormat="1" applyFont="1" applyFill="1" applyBorder="1" applyAlignment="1">
      <alignment horizontal="left" vertical="center" wrapText="1"/>
    </xf>
    <xf numFmtId="14" fontId="3" fillId="14" borderId="5" xfId="0" applyNumberFormat="1" applyFont="1" applyFill="1" applyBorder="1" applyAlignment="1">
      <alignment horizontal="left" vertical="center" wrapText="1"/>
    </xf>
    <xf numFmtId="164" fontId="3" fillId="14" borderId="5" xfId="0" applyNumberFormat="1" applyFont="1" applyFill="1" applyBorder="1" applyAlignment="1">
      <alignment horizontal="left" vertical="center" wrapText="1"/>
    </xf>
    <xf numFmtId="0" fontId="26" fillId="3" borderId="15" xfId="0" applyNumberFormat="1" applyFont="1" applyFill="1" applyBorder="1" applyAlignment="1">
      <alignment horizontal="left" wrapText="1"/>
    </xf>
    <xf numFmtId="0" fontId="26" fillId="3" borderId="35" xfId="0" applyNumberFormat="1" applyFont="1" applyFill="1" applyBorder="1" applyAlignment="1">
      <alignment horizontal="left" wrapText="1"/>
    </xf>
    <xf numFmtId="0" fontId="26" fillId="3" borderId="13" xfId="0" applyNumberFormat="1" applyFont="1" applyFill="1" applyBorder="1" applyAlignment="1">
      <alignment horizontal="left" wrapText="1"/>
    </xf>
    <xf numFmtId="0" fontId="26" fillId="3" borderId="50" xfId="0" applyNumberFormat="1" applyFont="1" applyFill="1" applyBorder="1" applyAlignment="1">
      <alignment horizontal="left" wrapText="1"/>
    </xf>
    <xf numFmtId="0" fontId="26" fillId="3" borderId="5" xfId="0" applyNumberFormat="1" applyFont="1" applyFill="1" applyBorder="1" applyAlignment="1">
      <alignment horizontal="left" wrapText="1"/>
    </xf>
    <xf numFmtId="0" fontId="26" fillId="3" borderId="36" xfId="0" applyNumberFormat="1" applyFont="1" applyFill="1" applyBorder="1" applyAlignment="1">
      <alignment horizontal="left" wrapText="1"/>
    </xf>
    <xf numFmtId="0" fontId="26" fillId="3" borderId="16" xfId="0" applyNumberFormat="1" applyFont="1" applyFill="1" applyBorder="1" applyAlignment="1">
      <alignment horizontal="left" wrapText="1"/>
    </xf>
    <xf numFmtId="0" fontId="26" fillId="3" borderId="7" xfId="0" applyNumberFormat="1" applyFont="1" applyFill="1" applyBorder="1" applyAlignment="1">
      <alignment horizontal="left" wrapText="1"/>
    </xf>
    <xf numFmtId="0" fontId="26" fillId="3" borderId="11" xfId="0" applyNumberFormat="1" applyFont="1" applyFill="1" applyBorder="1" applyAlignment="1">
      <alignment horizontal="left" wrapText="1"/>
    </xf>
    <xf numFmtId="0" fontId="20" fillId="8" borderId="5" xfId="0" applyNumberFormat="1" applyFont="1" applyFill="1" applyBorder="1" applyAlignment="1">
      <alignment vertical="center"/>
    </xf>
    <xf numFmtId="0" fontId="21" fillId="9" borderId="26" xfId="0" applyNumberFormat="1" applyFont="1" applyFill="1" applyBorder="1" applyAlignment="1">
      <alignment vertical="center" wrapText="1"/>
    </xf>
    <xf numFmtId="0" fontId="21" fillId="9" borderId="27" xfId="0" applyNumberFormat="1" applyFont="1" applyFill="1" applyBorder="1" applyAlignment="1">
      <alignment vertical="center" wrapText="1"/>
    </xf>
    <xf numFmtId="0" fontId="21" fillId="9" borderId="28" xfId="0" applyNumberFormat="1" applyFont="1" applyFill="1" applyBorder="1" applyAlignment="1">
      <alignment vertical="center" wrapText="1"/>
    </xf>
    <xf numFmtId="0" fontId="21" fillId="9" borderId="29" xfId="0" applyNumberFormat="1" applyFont="1" applyFill="1" applyBorder="1" applyAlignment="1">
      <alignment vertical="center" wrapText="1"/>
    </xf>
    <xf numFmtId="0" fontId="21" fillId="9" borderId="30" xfId="0" applyNumberFormat="1" applyFont="1" applyFill="1" applyBorder="1" applyAlignment="1">
      <alignment vertical="center" wrapText="1"/>
    </xf>
    <xf numFmtId="0" fontId="21" fillId="9" borderId="31" xfId="0" applyNumberFormat="1" applyFont="1" applyFill="1" applyBorder="1" applyAlignment="1">
      <alignment vertical="center" wrapText="1"/>
    </xf>
    <xf numFmtId="0" fontId="6" fillId="6" borderId="5" xfId="0" applyNumberFormat="1" applyFont="1" applyFill="1" applyBorder="1" applyAlignment="1">
      <alignment vertical="center" wrapText="1"/>
    </xf>
    <xf numFmtId="0" fontId="9" fillId="14" borderId="5" xfId="0" applyNumberFormat="1" applyFont="1" applyFill="1" applyBorder="1" applyAlignment="1">
      <alignment vertical="center"/>
    </xf>
    <xf numFmtId="0" fontId="23" fillId="9" borderId="26" xfId="0" applyNumberFormat="1" applyFont="1" applyFill="1" applyBorder="1" applyAlignment="1">
      <alignment vertical="center" wrapText="1"/>
    </xf>
    <xf numFmtId="0" fontId="23" fillId="9" borderId="27" xfId="0" applyNumberFormat="1" applyFont="1" applyFill="1" applyBorder="1" applyAlignment="1">
      <alignment vertical="center" wrapText="1"/>
    </xf>
    <xf numFmtId="0" fontId="23" fillId="9" borderId="28" xfId="0" applyNumberFormat="1" applyFont="1" applyFill="1" applyBorder="1" applyAlignment="1">
      <alignment vertical="center" wrapText="1"/>
    </xf>
    <xf numFmtId="0" fontId="23" fillId="9" borderId="29" xfId="0" applyNumberFormat="1" applyFont="1" applyFill="1" applyBorder="1" applyAlignment="1">
      <alignment vertical="center" wrapText="1"/>
    </xf>
    <xf numFmtId="0" fontId="23" fillId="9" borderId="30" xfId="0" applyNumberFormat="1" applyFont="1" applyFill="1" applyBorder="1" applyAlignment="1">
      <alignment vertical="center" wrapText="1"/>
    </xf>
    <xf numFmtId="0" fontId="23" fillId="9" borderId="31" xfId="0" applyNumberFormat="1" applyFont="1" applyFill="1" applyBorder="1" applyAlignment="1">
      <alignment vertical="center" wrapText="1"/>
    </xf>
    <xf numFmtId="0" fontId="22" fillId="7" borderId="32" xfId="0" applyNumberFormat="1" applyFont="1" applyFill="1" applyBorder="1" applyAlignment="1">
      <alignment vertical="center" wrapText="1"/>
    </xf>
    <xf numFmtId="0" fontId="22" fillId="7" borderId="33" xfId="0" applyNumberFormat="1" applyFont="1" applyFill="1" applyBorder="1" applyAlignment="1">
      <alignment vertical="center" wrapText="1"/>
    </xf>
    <xf numFmtId="0" fontId="4" fillId="12" borderId="23" xfId="0" applyNumberFormat="1" applyFont="1" applyFill="1" applyBorder="1" applyAlignment="1">
      <alignment vertical="top" wrapText="1"/>
    </xf>
    <xf numFmtId="0" fontId="4" fillId="12" borderId="24" xfId="0" applyNumberFormat="1" applyFont="1" applyFill="1" applyBorder="1" applyAlignment="1">
      <alignment vertical="top" wrapText="1"/>
    </xf>
    <xf numFmtId="0" fontId="4" fillId="12" borderId="25" xfId="0" applyNumberFormat="1" applyFont="1" applyFill="1" applyBorder="1" applyAlignment="1">
      <alignment vertical="top" wrapText="1"/>
    </xf>
    <xf numFmtId="0" fontId="4" fillId="12" borderId="34" xfId="0" applyNumberFormat="1" applyFont="1" applyFill="1" applyBorder="1" applyAlignment="1">
      <alignment horizontal="center" vertical="top" wrapText="1"/>
    </xf>
    <xf numFmtId="0" fontId="4" fillId="12" borderId="24" xfId="0" applyNumberFormat="1" applyFont="1" applyFill="1" applyBorder="1" applyAlignment="1">
      <alignment horizontal="center" vertical="top" wrapText="1"/>
    </xf>
    <xf numFmtId="0" fontId="4" fillId="12" borderId="25" xfId="0" applyNumberFormat="1" applyFont="1" applyFill="1" applyBorder="1" applyAlignment="1">
      <alignment horizontal="center" vertical="top" wrapText="1"/>
    </xf>
    <xf numFmtId="0" fontId="25" fillId="8" borderId="5" xfId="0" applyNumberFormat="1" applyFont="1" applyFill="1" applyBorder="1" applyAlignment="1">
      <alignment horizontal="center" vertical="center"/>
    </xf>
    <xf numFmtId="0" fontId="16" fillId="8" borderId="5" xfId="0" applyNumberFormat="1" applyFont="1" applyFill="1" applyBorder="1" applyAlignment="1">
      <alignment vertical="center"/>
    </xf>
    <xf numFmtId="0" fontId="21" fillId="9" borderId="26" xfId="0" applyNumberFormat="1" applyFont="1" applyFill="1" applyBorder="1" applyAlignment="1">
      <alignment horizontal="left" vertical="center" wrapText="1"/>
    </xf>
    <xf numFmtId="0" fontId="21" fillId="9" borderId="27" xfId="0" applyNumberFormat="1" applyFont="1" applyFill="1" applyBorder="1" applyAlignment="1">
      <alignment horizontal="left" vertical="center" wrapText="1"/>
    </xf>
    <xf numFmtId="0" fontId="21" fillId="9" borderId="40" xfId="0" applyNumberFormat="1" applyFont="1" applyFill="1" applyBorder="1" applyAlignment="1">
      <alignment horizontal="left" vertical="center" wrapText="1"/>
    </xf>
    <xf numFmtId="0" fontId="21" fillId="9" borderId="5" xfId="0" applyNumberFormat="1" applyFont="1" applyFill="1" applyBorder="1" applyAlignment="1">
      <alignment horizontal="left" vertical="center" wrapText="1"/>
    </xf>
    <xf numFmtId="0" fontId="2" fillId="8" borderId="5" xfId="0" applyNumberFormat="1" applyFont="1" applyFill="1" applyBorder="1" applyAlignment="1">
      <alignment vertical="center"/>
    </xf>
    <xf numFmtId="0" fontId="2" fillId="8" borderId="5" xfId="0" applyNumberFormat="1" applyFont="1" applyFill="1" applyBorder="1" applyAlignment="1">
      <alignment vertical="center" wrapText="1"/>
    </xf>
    <xf numFmtId="0" fontId="4" fillId="8" borderId="18" xfId="0" applyNumberFormat="1" applyFont="1" applyFill="1" applyBorder="1" applyAlignment="1">
      <alignment horizontal="center" vertical="top" wrapText="1"/>
    </xf>
    <xf numFmtId="0" fontId="18" fillId="14" borderId="5" xfId="0" applyNumberFormat="1" applyFont="1" applyFill="1" applyBorder="1" applyAlignment="1">
      <alignment vertical="center"/>
    </xf>
    <xf numFmtId="0" fontId="18" fillId="14" borderId="37" xfId="0" applyNumberFormat="1" applyFont="1" applyFill="1" applyBorder="1" applyAlignment="1">
      <alignment vertical="center"/>
    </xf>
    <xf numFmtId="0" fontId="18" fillId="14" borderId="38" xfId="0" applyNumberFormat="1" applyFont="1" applyFill="1" applyBorder="1" applyAlignment="1">
      <alignment vertical="center"/>
    </xf>
    <xf numFmtId="0" fontId="18" fillId="14" borderId="39" xfId="0" applyNumberFormat="1" applyFont="1" applyFill="1" applyBorder="1" applyAlignment="1">
      <alignment vertical="center"/>
    </xf>
  </cellXfs>
  <cellStyles count="1">
    <cellStyle name="Normal" xfId="0" builtinId="0"/>
  </cellStyles>
  <dxfs count="10">
    <dxf>
      <font>
        <b/>
        <color rgb="FF8A2D20"/>
      </font>
      <fill>
        <patternFill>
          <bgColor rgb="FFF6E4E1"/>
        </patternFill>
      </fill>
    </dxf>
    <dxf>
      <font>
        <b/>
        <color rgb="FF1F5F5A"/>
      </font>
      <fill>
        <patternFill>
          <bgColor rgb="FFE7F0EE"/>
        </patternFill>
      </fill>
    </dxf>
    <dxf>
      <font>
        <b/>
        <color rgb="FF8A2D20"/>
      </font>
      <fill>
        <patternFill>
          <bgColor rgb="FFF6E4E1"/>
        </patternFill>
      </fill>
    </dxf>
    <dxf>
      <font>
        <b/>
        <color rgb="FF653E21"/>
      </font>
      <fill>
        <patternFill>
          <bgColor rgb="FFF4EBD3"/>
        </patternFill>
      </fill>
    </dxf>
    <dxf>
      <font>
        <color rgb="FF653E21"/>
      </font>
      <fill>
        <patternFill patternType="solid">
          <bgColor rgb="FFEFEAE5"/>
        </patternFill>
      </fill>
    </dxf>
    <dxf>
      <font>
        <b/>
        <color rgb="FF653E21"/>
      </font>
      <fill>
        <patternFill patternType="solid">
          <bgColor rgb="FFF6EED7"/>
        </patternFill>
      </fill>
    </dxf>
    <dxf>
      <font>
        <b/>
        <color rgb="FF1F5F5A"/>
      </font>
      <fill>
        <patternFill patternType="solid">
          <bgColor rgb="FFE8F0EE"/>
        </patternFill>
      </fill>
    </dxf>
    <dxf>
      <font>
        <b/>
        <color rgb="FF653E21"/>
      </font>
      <fill>
        <patternFill>
          <bgColor rgb="FFF4EBD3"/>
        </patternFill>
      </fill>
    </dxf>
    <dxf>
      <font>
        <b/>
        <color rgb="FF1F5F5A"/>
      </font>
      <fill>
        <patternFill>
          <bgColor rgb="FFE7F0EE"/>
        </patternFill>
      </fill>
    </dxf>
    <dxf>
      <font>
        <b/>
        <color rgb="FF1F5F5A"/>
      </font>
      <fill>
        <patternFill>
          <bgColor rgb="FFE7F0EE"/>
        </patternFill>
      </fill>
    </dxf>
  </dxfs>
  <tableStyles count="0" defaultTableStyle="TableStyleMedium2" defaultPivotStyle="PivotStyleLight16"/>
  <colors>
    <mruColors>
      <color rgb="FF1822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300"/>
  <sheetViews>
    <sheetView tabSelected="1" topLeftCell="A7" zoomScaleNormal="100" zoomScaleSheetLayoutView="100" workbookViewId="0">
      <selection activeCell="C8" sqref="C8"/>
    </sheetView>
  </sheetViews>
  <sheetFormatPr defaultRowHeight="14.25"/>
  <cols>
    <col min="1" max="1" width="3.375" style="1" customWidth="1"/>
    <col min="2" max="2" width="12" customWidth="1"/>
    <col min="3" max="3" width="13.75" customWidth="1"/>
    <col min="4" max="4" width="62.875" customWidth="1"/>
    <col min="5" max="8" width="12" customWidth="1"/>
    <col min="9" max="9" width="25.625" customWidth="1"/>
    <col min="10" max="65" width="9" style="1"/>
  </cols>
  <sheetData>
    <row r="1" spans="1:66" ht="32.1" customHeight="1">
      <c r="A1" s="51"/>
      <c r="B1" s="104" t="s">
        <v>0</v>
      </c>
      <c r="C1" s="104"/>
      <c r="D1" s="104"/>
      <c r="E1" s="104"/>
      <c r="F1" s="104"/>
      <c r="G1" s="104"/>
      <c r="H1" s="104"/>
      <c r="I1" s="104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</row>
    <row r="2" spans="1:66" ht="20.100000000000001" customHeight="1">
      <c r="A2" s="51"/>
      <c r="B2" s="105" t="s">
        <v>1</v>
      </c>
      <c r="C2" s="105"/>
      <c r="D2" s="105"/>
      <c r="E2" s="105"/>
      <c r="F2" s="105"/>
      <c r="G2" s="105"/>
      <c r="H2" s="105"/>
      <c r="I2" s="105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</row>
    <row r="3" spans="1:66" s="1" customFormat="1" ht="20.100000000000001" customHeight="1">
      <c r="A3" s="51"/>
      <c r="B3" s="17"/>
      <c r="C3" s="11"/>
      <c r="D3" s="11"/>
      <c r="E3" s="11"/>
      <c r="F3" s="11"/>
      <c r="G3" s="11"/>
      <c r="H3" s="11"/>
      <c r="I3" s="19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9"/>
    </row>
    <row r="4" spans="1:66" ht="20.100000000000001" customHeight="1">
      <c r="A4" s="51"/>
      <c r="B4" s="106" t="s">
        <v>2</v>
      </c>
      <c r="C4" s="106"/>
      <c r="D4" s="106"/>
      <c r="E4" s="106"/>
      <c r="F4" s="106"/>
      <c r="G4" s="106"/>
      <c r="H4" s="106"/>
      <c r="I4" s="10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</row>
    <row r="5" spans="1:66" s="1" customFormat="1" ht="20.100000000000001" customHeight="1">
      <c r="A5" s="51"/>
      <c r="B5" s="18"/>
      <c r="C5" s="13"/>
      <c r="D5" s="13"/>
      <c r="E5" s="13"/>
      <c r="F5" s="13"/>
      <c r="G5" s="13"/>
      <c r="H5" s="13"/>
      <c r="I5" s="2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9"/>
    </row>
    <row r="6" spans="1:66" ht="33.75" customHeight="1">
      <c r="A6" s="52"/>
      <c r="B6" s="26" t="s">
        <v>3</v>
      </c>
      <c r="C6" s="30" t="s">
        <v>4</v>
      </c>
      <c r="D6" s="49" t="s">
        <v>5</v>
      </c>
      <c r="E6" s="47">
        <v>4</v>
      </c>
      <c r="F6" s="48" t="s">
        <v>6</v>
      </c>
      <c r="G6" s="115" t="s">
        <v>7</v>
      </c>
      <c r="H6" s="115"/>
      <c r="I6" s="115"/>
      <c r="J6" s="17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</row>
    <row r="7" spans="1:66" ht="62.1" customHeight="1">
      <c r="A7" s="52"/>
      <c r="B7" s="53" t="s">
        <v>8</v>
      </c>
      <c r="C7" s="54" t="s">
        <v>9</v>
      </c>
      <c r="D7" s="57" t="s">
        <v>10</v>
      </c>
      <c r="E7" s="47">
        <v>5</v>
      </c>
      <c r="F7" s="48" t="s">
        <v>11</v>
      </c>
      <c r="G7" s="116" t="s">
        <v>12</v>
      </c>
      <c r="H7" s="116"/>
      <c r="I7" s="116"/>
      <c r="J7" s="17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</row>
    <row r="8" spans="1:66" ht="32.25" customHeight="1">
      <c r="A8" s="52"/>
      <c r="B8" s="47">
        <v>3</v>
      </c>
      <c r="C8" s="48" t="s">
        <v>13</v>
      </c>
      <c r="D8" s="55" t="s">
        <v>14</v>
      </c>
      <c r="E8" s="56" t="s">
        <v>15</v>
      </c>
      <c r="F8" s="50" t="s">
        <v>16</v>
      </c>
      <c r="G8" s="115" t="s">
        <v>17</v>
      </c>
      <c r="H8" s="115"/>
      <c r="I8" s="115"/>
      <c r="J8" s="17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</row>
    <row r="9" spans="1:66" ht="14.25" customHeight="1">
      <c r="A9" s="52"/>
      <c r="B9" s="58"/>
      <c r="C9" s="58"/>
      <c r="D9" s="58"/>
      <c r="E9" s="16"/>
      <c r="F9" s="14"/>
      <c r="G9" s="14"/>
      <c r="H9" s="14"/>
      <c r="I9" s="2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</row>
    <row r="10" spans="1:66" s="1" customFormat="1" ht="20.100000000000001" customHeight="1">
      <c r="A10" s="51"/>
      <c r="B10" s="16"/>
      <c r="C10" s="14"/>
      <c r="D10" s="14"/>
      <c r="E10" s="14"/>
      <c r="F10" s="14"/>
      <c r="G10" s="14"/>
      <c r="H10" s="14"/>
      <c r="I10" s="2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9"/>
    </row>
    <row r="11" spans="1:66" ht="20.100000000000001" customHeight="1">
      <c r="A11" s="51"/>
      <c r="B11" s="107" t="s">
        <v>18</v>
      </c>
      <c r="C11" s="107"/>
      <c r="D11" s="107"/>
      <c r="E11" s="107"/>
      <c r="F11" s="107"/>
      <c r="G11" s="107"/>
      <c r="H11" s="107"/>
      <c r="I11" s="10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</row>
    <row r="12" spans="1:66" s="1" customFormat="1" ht="20.100000000000001" customHeight="1">
      <c r="A12" s="51"/>
      <c r="B12" s="17"/>
      <c r="C12" s="11"/>
      <c r="D12" s="13"/>
      <c r="E12" s="13"/>
      <c r="F12" s="13"/>
      <c r="G12" s="13"/>
      <c r="H12" s="13"/>
      <c r="I12" s="20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9"/>
    </row>
    <row r="13" spans="1:66" ht="20.100000000000001" customHeight="1">
      <c r="A13" s="51"/>
      <c r="B13" s="8" t="s">
        <v>19</v>
      </c>
      <c r="C13" s="109"/>
      <c r="D13" s="110"/>
      <c r="E13" s="11"/>
      <c r="F13" s="11"/>
      <c r="G13" s="11"/>
      <c r="H13" s="11"/>
      <c r="I13" s="19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</row>
    <row r="14" spans="1:66" ht="33.75" customHeight="1">
      <c r="A14" s="51"/>
      <c r="B14" s="8" t="s">
        <v>20</v>
      </c>
      <c r="C14" s="111"/>
      <c r="D14" s="112"/>
      <c r="E14" s="11"/>
      <c r="F14" s="11"/>
      <c r="G14" s="11"/>
      <c r="H14" s="11"/>
      <c r="I14" s="19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</row>
    <row r="15" spans="1:66" ht="30" customHeight="1">
      <c r="A15" s="51"/>
      <c r="B15" s="8" t="s">
        <v>21</v>
      </c>
      <c r="C15" s="113"/>
      <c r="D15" s="114"/>
      <c r="E15" s="11"/>
      <c r="F15" s="11"/>
      <c r="G15" s="11"/>
      <c r="H15" s="11"/>
      <c r="I15" s="19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</row>
    <row r="16" spans="1:66" s="1" customFormat="1" ht="20.100000000000001" customHeight="1">
      <c r="A16" s="51"/>
      <c r="B16" s="17"/>
      <c r="C16" s="11"/>
      <c r="D16" s="14"/>
      <c r="E16" s="14"/>
      <c r="F16" s="14"/>
      <c r="G16" s="14"/>
      <c r="H16" s="14"/>
      <c r="I16" s="2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9"/>
    </row>
    <row r="17" spans="1:66" ht="26.1" customHeight="1">
      <c r="A17" s="51"/>
      <c r="B17" s="108" t="s">
        <v>22</v>
      </c>
      <c r="C17" s="108"/>
      <c r="D17" s="108"/>
      <c r="E17" s="108"/>
      <c r="F17" s="108"/>
      <c r="G17" s="108"/>
      <c r="H17" s="108"/>
      <c r="I17" s="108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</row>
    <row r="18" spans="1:66" ht="26.1" customHeight="1">
      <c r="A18" s="60"/>
      <c r="B18" s="108"/>
      <c r="C18" s="108"/>
      <c r="D18" s="108"/>
      <c r="E18" s="108"/>
      <c r="F18" s="108"/>
      <c r="G18" s="108"/>
      <c r="H18" s="108"/>
      <c r="I18" s="108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</row>
    <row r="19" spans="1:66" s="1" customFormat="1" ht="20.100000000000001" customHeight="1">
      <c r="A19" s="51"/>
      <c r="B19" s="11"/>
      <c r="C19" s="11"/>
      <c r="D19" s="11"/>
      <c r="E19" s="11"/>
      <c r="F19" s="11"/>
      <c r="G19" s="11"/>
      <c r="H19" s="11"/>
      <c r="I19" s="19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9"/>
    </row>
    <row r="20" spans="1:66" s="1" customFormat="1" ht="20.100000000000001" customHeight="1">
      <c r="A20" s="51"/>
      <c r="B20" s="11"/>
      <c r="C20" s="11"/>
      <c r="D20" s="11"/>
      <c r="E20" s="11"/>
      <c r="F20" s="11"/>
      <c r="G20" s="11"/>
      <c r="H20" s="11"/>
      <c r="I20" s="19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9"/>
    </row>
    <row r="21" spans="1:66" s="1" customFormat="1">
      <c r="A21" s="51"/>
      <c r="B21" s="11"/>
      <c r="C21" s="11"/>
      <c r="D21" s="11"/>
      <c r="E21" s="11"/>
      <c r="F21" s="11"/>
      <c r="G21" s="11"/>
      <c r="H21" s="11"/>
      <c r="I21" s="19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9"/>
    </row>
    <row r="22" spans="1:66" s="1" customFormat="1">
      <c r="A22" s="51"/>
      <c r="B22" s="11"/>
      <c r="C22" s="11"/>
      <c r="D22" s="11"/>
      <c r="E22" s="11"/>
      <c r="F22" s="11"/>
      <c r="G22" s="11"/>
      <c r="H22" s="11"/>
      <c r="I22" s="19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9"/>
    </row>
    <row r="23" spans="1:66" s="1" customFormat="1">
      <c r="A23" s="51"/>
      <c r="B23" s="11"/>
      <c r="C23" s="11"/>
      <c r="D23" s="11"/>
      <c r="E23" s="11"/>
      <c r="F23" s="11"/>
      <c r="G23" s="11"/>
      <c r="H23" s="11"/>
      <c r="I23" s="19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9"/>
    </row>
    <row r="24" spans="1:66" s="1" customFormat="1">
      <c r="A24" s="51"/>
      <c r="B24" s="11"/>
      <c r="C24" s="11"/>
      <c r="D24" s="11"/>
      <c r="E24" s="11"/>
      <c r="F24" s="11"/>
      <c r="G24" s="11"/>
      <c r="H24" s="11"/>
      <c r="I24" s="19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9"/>
    </row>
    <row r="25" spans="1:66" s="1" customFormat="1">
      <c r="A25" s="51"/>
      <c r="B25" s="11"/>
      <c r="C25" s="11"/>
      <c r="D25" s="11"/>
      <c r="E25" s="11"/>
      <c r="F25" s="11"/>
      <c r="G25" s="11"/>
      <c r="H25" s="11"/>
      <c r="I25" s="19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9"/>
    </row>
    <row r="26" spans="1:66" s="1" customFormat="1">
      <c r="A26" s="51"/>
      <c r="B26" s="11"/>
      <c r="C26" s="11"/>
      <c r="D26" s="11"/>
      <c r="E26" s="11"/>
      <c r="F26" s="11"/>
      <c r="G26" s="11"/>
      <c r="H26" s="11"/>
      <c r="I26" s="19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9"/>
    </row>
    <row r="27" spans="1:66" s="1" customFormat="1">
      <c r="A27" s="51"/>
      <c r="B27" s="11"/>
      <c r="C27" s="11"/>
      <c r="D27" s="11"/>
      <c r="E27" s="11"/>
      <c r="F27" s="11"/>
      <c r="G27" s="11"/>
      <c r="H27" s="11"/>
      <c r="I27" s="19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9"/>
    </row>
    <row r="28" spans="1:66" s="1" customFormat="1">
      <c r="A28" s="51"/>
      <c r="B28" s="11"/>
      <c r="C28" s="11"/>
      <c r="D28" s="11"/>
      <c r="E28" s="11"/>
      <c r="F28" s="11"/>
      <c r="G28" s="11"/>
      <c r="H28" s="11"/>
      <c r="I28" s="19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9"/>
    </row>
    <row r="29" spans="1:66" s="1" customFormat="1">
      <c r="A29" s="51"/>
      <c r="B29" s="11"/>
      <c r="C29" s="11"/>
      <c r="D29" s="11"/>
      <c r="E29" s="11"/>
      <c r="F29" s="11"/>
      <c r="G29" s="11"/>
      <c r="H29" s="11"/>
      <c r="I29" s="19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9"/>
    </row>
    <row r="30" spans="1:66" s="1" customFormat="1">
      <c r="A30" s="51"/>
      <c r="B30" s="11"/>
      <c r="C30" s="11"/>
      <c r="D30" s="11"/>
      <c r="E30" s="11"/>
      <c r="F30" s="11"/>
      <c r="G30" s="11"/>
      <c r="H30" s="11"/>
      <c r="I30" s="19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9"/>
    </row>
    <row r="31" spans="1:66" s="1" customFormat="1">
      <c r="A31" s="51"/>
      <c r="B31" s="11"/>
      <c r="C31" s="11"/>
      <c r="D31" s="11"/>
      <c r="E31" s="11"/>
      <c r="F31" s="11"/>
      <c r="G31" s="11"/>
      <c r="H31" s="11"/>
      <c r="I31" s="19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9"/>
    </row>
    <row r="32" spans="1:66" s="1" customFormat="1">
      <c r="A32" s="51"/>
      <c r="B32" s="11"/>
      <c r="C32" s="11"/>
      <c r="D32" s="11"/>
      <c r="E32" s="11"/>
      <c r="F32" s="11"/>
      <c r="G32" s="11"/>
      <c r="H32" s="11"/>
      <c r="I32" s="19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9"/>
    </row>
    <row r="33" spans="2:66" s="1" customFormat="1">
      <c r="B33" s="11"/>
      <c r="C33" s="11"/>
      <c r="D33" s="11"/>
      <c r="E33" s="11"/>
      <c r="F33" s="11"/>
      <c r="G33" s="11"/>
      <c r="H33" s="11"/>
      <c r="I33" s="19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9"/>
    </row>
    <row r="34" spans="2:66" s="1" customFormat="1">
      <c r="B34" s="11"/>
      <c r="C34" s="11"/>
      <c r="D34" s="11"/>
      <c r="E34" s="11"/>
      <c r="F34" s="11"/>
      <c r="G34" s="11"/>
      <c r="H34" s="11"/>
      <c r="I34" s="19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9"/>
    </row>
    <row r="35" spans="2:66" s="1" customFormat="1">
      <c r="B35" s="11"/>
      <c r="C35" s="11"/>
      <c r="D35" s="11"/>
      <c r="E35" s="11"/>
      <c r="F35" s="11"/>
      <c r="G35" s="11"/>
      <c r="H35" s="11"/>
      <c r="I35" s="19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9"/>
    </row>
    <row r="36" spans="2:66" s="1" customFormat="1">
      <c r="B36" s="11"/>
      <c r="C36" s="11"/>
      <c r="D36" s="11"/>
      <c r="E36" s="11"/>
      <c r="F36" s="11"/>
      <c r="G36" s="11"/>
      <c r="H36" s="11"/>
      <c r="I36" s="19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9"/>
    </row>
    <row r="37" spans="2:66" s="1" customFormat="1">
      <c r="B37" s="11"/>
      <c r="C37" s="11"/>
      <c r="D37" s="11"/>
      <c r="E37" s="11"/>
      <c r="F37" s="11"/>
      <c r="G37" s="11"/>
      <c r="H37" s="11"/>
      <c r="I37" s="19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9"/>
    </row>
    <row r="38" spans="2:66" s="1" customFormat="1">
      <c r="B38" s="11"/>
      <c r="C38" s="11"/>
      <c r="D38" s="11"/>
      <c r="E38" s="11"/>
      <c r="F38" s="11"/>
      <c r="G38" s="11"/>
      <c r="H38" s="11"/>
      <c r="I38" s="19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9"/>
    </row>
    <row r="39" spans="2:66" s="1" customFormat="1">
      <c r="B39" s="11"/>
      <c r="C39" s="11"/>
      <c r="D39" s="11"/>
      <c r="E39" s="11"/>
      <c r="F39" s="11"/>
      <c r="G39" s="11"/>
      <c r="H39" s="11"/>
      <c r="I39" s="1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9"/>
    </row>
    <row r="40" spans="2:66" s="1" customFormat="1">
      <c r="B40" s="11"/>
      <c r="C40" s="11"/>
      <c r="D40" s="11"/>
      <c r="E40" s="11"/>
      <c r="F40" s="11"/>
      <c r="G40" s="11"/>
      <c r="H40" s="11"/>
      <c r="I40" s="19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9"/>
    </row>
    <row r="41" spans="2:66" s="1" customFormat="1">
      <c r="B41" s="11"/>
      <c r="C41" s="11"/>
      <c r="D41" s="11"/>
      <c r="E41" s="11"/>
      <c r="F41" s="11"/>
      <c r="G41" s="11"/>
      <c r="H41" s="11"/>
      <c r="I41" s="19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9"/>
    </row>
    <row r="42" spans="2:66" s="1" customFormat="1">
      <c r="B42" s="11"/>
      <c r="C42" s="11"/>
      <c r="D42" s="11"/>
      <c r="E42" s="11"/>
      <c r="F42" s="11"/>
      <c r="G42" s="11"/>
      <c r="H42" s="11"/>
      <c r="I42" s="19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9"/>
    </row>
    <row r="43" spans="2:66" s="1" customFormat="1">
      <c r="B43" s="11"/>
      <c r="C43" s="11"/>
      <c r="D43" s="11"/>
      <c r="E43" s="11"/>
      <c r="F43" s="11"/>
      <c r="G43" s="11"/>
      <c r="H43" s="11"/>
      <c r="I43" s="19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9"/>
    </row>
    <row r="44" spans="2:66" s="1" customFormat="1">
      <c r="B44" s="11"/>
      <c r="C44" s="11"/>
      <c r="D44" s="11"/>
      <c r="E44" s="11"/>
      <c r="F44" s="11"/>
      <c r="G44" s="11"/>
      <c r="H44" s="11"/>
      <c r="I44" s="19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9"/>
    </row>
    <row r="45" spans="2:66" s="1" customFormat="1">
      <c r="B45" s="11"/>
      <c r="C45" s="11"/>
      <c r="D45" s="11"/>
      <c r="E45" s="11"/>
      <c r="F45" s="11"/>
      <c r="G45" s="11"/>
      <c r="H45" s="11"/>
      <c r="I45" s="19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9"/>
    </row>
    <row r="46" spans="2:66" s="1" customFormat="1">
      <c r="B46" s="11"/>
      <c r="C46" s="11"/>
      <c r="D46" s="11"/>
      <c r="E46" s="11"/>
      <c r="F46" s="11"/>
      <c r="G46" s="11"/>
      <c r="H46" s="11"/>
      <c r="I46" s="19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9"/>
    </row>
    <row r="47" spans="2:66" s="1" customFormat="1">
      <c r="B47" s="11"/>
      <c r="C47" s="11"/>
      <c r="D47" s="11"/>
      <c r="E47" s="11"/>
      <c r="F47" s="11"/>
      <c r="G47" s="11"/>
      <c r="H47" s="11"/>
      <c r="I47" s="19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9"/>
    </row>
    <row r="48" spans="2:66" s="1" customFormat="1">
      <c r="B48" s="11"/>
      <c r="C48" s="11"/>
      <c r="D48" s="11"/>
      <c r="E48" s="11"/>
      <c r="F48" s="11"/>
      <c r="G48" s="11"/>
      <c r="H48" s="11"/>
      <c r="I48" s="19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9"/>
    </row>
    <row r="49" spans="2:66" s="1" customFormat="1">
      <c r="B49" s="11"/>
      <c r="C49" s="11"/>
      <c r="D49" s="11"/>
      <c r="E49" s="11"/>
      <c r="F49" s="11"/>
      <c r="G49" s="11"/>
      <c r="H49" s="11"/>
      <c r="I49" s="19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9"/>
    </row>
    <row r="50" spans="2:66" s="1" customFormat="1">
      <c r="B50" s="11"/>
      <c r="C50" s="11"/>
      <c r="D50" s="11"/>
      <c r="E50" s="11"/>
      <c r="F50" s="11"/>
      <c r="G50" s="11"/>
      <c r="H50" s="11"/>
      <c r="I50" s="19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9"/>
    </row>
    <row r="51" spans="2:66" s="1" customFormat="1">
      <c r="B51" s="11"/>
      <c r="C51" s="11"/>
      <c r="D51" s="11"/>
      <c r="E51" s="11"/>
      <c r="F51" s="11"/>
      <c r="G51" s="11"/>
      <c r="H51" s="11"/>
      <c r="I51" s="19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9"/>
    </row>
    <row r="52" spans="2:66" s="1" customFormat="1">
      <c r="B52" s="11"/>
      <c r="C52" s="11"/>
      <c r="D52" s="11"/>
      <c r="E52" s="11"/>
      <c r="F52" s="11"/>
      <c r="G52" s="11"/>
      <c r="H52" s="11"/>
      <c r="I52" s="19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9"/>
    </row>
    <row r="53" spans="2:66" s="1" customFormat="1">
      <c r="B53" s="11"/>
      <c r="C53" s="11"/>
      <c r="D53" s="11"/>
      <c r="E53" s="11"/>
      <c r="F53" s="11"/>
      <c r="G53" s="11"/>
      <c r="H53" s="11"/>
      <c r="I53" s="19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  <c r="BM53" s="51"/>
      <c r="BN53" s="59"/>
    </row>
    <row r="54" spans="2:66" s="1" customFormat="1">
      <c r="B54" s="11"/>
      <c r="C54" s="11"/>
      <c r="D54" s="11"/>
      <c r="E54" s="11"/>
      <c r="F54" s="11"/>
      <c r="G54" s="11"/>
      <c r="H54" s="11"/>
      <c r="I54" s="19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9"/>
    </row>
    <row r="55" spans="2:66" s="1" customFormat="1">
      <c r="B55" s="11"/>
      <c r="C55" s="11"/>
      <c r="D55" s="11"/>
      <c r="E55" s="11"/>
      <c r="F55" s="11"/>
      <c r="G55" s="11"/>
      <c r="H55" s="11"/>
      <c r="I55" s="19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9"/>
    </row>
    <row r="56" spans="2:66" s="1" customFormat="1">
      <c r="B56" s="11"/>
      <c r="C56" s="11"/>
      <c r="D56" s="11"/>
      <c r="E56" s="11"/>
      <c r="F56" s="11"/>
      <c r="G56" s="11"/>
      <c r="H56" s="11"/>
      <c r="I56" s="19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9"/>
    </row>
    <row r="57" spans="2:66" s="1" customFormat="1">
      <c r="B57" s="11"/>
      <c r="C57" s="11"/>
      <c r="D57" s="11"/>
      <c r="E57" s="11"/>
      <c r="F57" s="11"/>
      <c r="G57" s="11"/>
      <c r="H57" s="11"/>
      <c r="I57" s="19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9"/>
    </row>
    <row r="58" spans="2:66" s="1" customFormat="1">
      <c r="B58" s="11"/>
      <c r="C58" s="11"/>
      <c r="D58" s="11"/>
      <c r="E58" s="11"/>
      <c r="F58" s="11"/>
      <c r="G58" s="11"/>
      <c r="H58" s="11"/>
      <c r="I58" s="19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9"/>
    </row>
    <row r="59" spans="2:66" s="1" customFormat="1">
      <c r="B59" s="11"/>
      <c r="C59" s="11"/>
      <c r="D59" s="11"/>
      <c r="E59" s="11"/>
      <c r="F59" s="11"/>
      <c r="G59" s="11"/>
      <c r="H59" s="11"/>
      <c r="I59" s="19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9"/>
    </row>
    <row r="60" spans="2:66" s="1" customFormat="1">
      <c r="B60" s="11"/>
      <c r="C60" s="11"/>
      <c r="D60" s="11"/>
      <c r="E60" s="11"/>
      <c r="F60" s="11"/>
      <c r="G60" s="11"/>
      <c r="H60" s="11"/>
      <c r="I60" s="19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59"/>
    </row>
    <row r="61" spans="2:66" s="1" customFormat="1">
      <c r="B61" s="11"/>
      <c r="C61" s="11"/>
      <c r="D61" s="11"/>
      <c r="E61" s="11"/>
      <c r="F61" s="11"/>
      <c r="G61" s="11"/>
      <c r="H61" s="11"/>
      <c r="I61" s="19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9"/>
    </row>
    <row r="62" spans="2:66" s="1" customFormat="1">
      <c r="B62" s="11"/>
      <c r="C62" s="11"/>
      <c r="D62" s="11"/>
      <c r="E62" s="11"/>
      <c r="F62" s="11"/>
      <c r="G62" s="11"/>
      <c r="H62" s="11"/>
      <c r="I62" s="19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9"/>
    </row>
    <row r="63" spans="2:66" s="1" customFormat="1">
      <c r="B63" s="11"/>
      <c r="C63" s="11"/>
      <c r="D63" s="11"/>
      <c r="E63" s="11"/>
      <c r="F63" s="11"/>
      <c r="G63" s="11"/>
      <c r="H63" s="11"/>
      <c r="I63" s="19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9"/>
    </row>
    <row r="64" spans="2:66" s="1" customFormat="1">
      <c r="B64" s="11"/>
      <c r="C64" s="11"/>
      <c r="D64" s="11"/>
      <c r="E64" s="11"/>
      <c r="F64" s="11"/>
      <c r="G64" s="11"/>
      <c r="H64" s="11"/>
      <c r="I64" s="19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9"/>
    </row>
    <row r="65" spans="2:66" s="1" customFormat="1">
      <c r="B65" s="11"/>
      <c r="C65" s="11"/>
      <c r="D65" s="11"/>
      <c r="E65" s="11"/>
      <c r="F65" s="11"/>
      <c r="G65" s="11"/>
      <c r="H65" s="11"/>
      <c r="I65" s="19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9"/>
    </row>
    <row r="66" spans="2:66" s="1" customFormat="1">
      <c r="B66" s="11"/>
      <c r="C66" s="11"/>
      <c r="D66" s="11"/>
      <c r="E66" s="11"/>
      <c r="F66" s="11"/>
      <c r="G66" s="11"/>
      <c r="H66" s="11"/>
      <c r="I66" s="19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9"/>
    </row>
    <row r="67" spans="2:66" s="1" customFormat="1">
      <c r="B67" s="11"/>
      <c r="C67" s="11"/>
      <c r="D67" s="11"/>
      <c r="E67" s="11"/>
      <c r="F67" s="11"/>
      <c r="G67" s="11"/>
      <c r="H67" s="11"/>
      <c r="I67" s="19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9"/>
    </row>
    <row r="68" spans="2:66" s="1" customFormat="1">
      <c r="B68" s="11"/>
      <c r="C68" s="11"/>
      <c r="D68" s="11"/>
      <c r="E68" s="11"/>
      <c r="F68" s="11"/>
      <c r="G68" s="11"/>
      <c r="H68" s="11"/>
      <c r="I68" s="19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9"/>
    </row>
    <row r="69" spans="2:66" s="1" customFormat="1">
      <c r="B69" s="11"/>
      <c r="C69" s="11"/>
      <c r="D69" s="11"/>
      <c r="E69" s="11"/>
      <c r="F69" s="11"/>
      <c r="G69" s="11"/>
      <c r="H69" s="11"/>
      <c r="I69" s="19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9"/>
    </row>
    <row r="70" spans="2:66" s="1" customFormat="1">
      <c r="B70" s="11"/>
      <c r="C70" s="11"/>
      <c r="D70" s="11"/>
      <c r="E70" s="11"/>
      <c r="F70" s="11"/>
      <c r="G70" s="11"/>
      <c r="H70" s="11"/>
      <c r="I70" s="19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  <c r="BN70" s="59"/>
    </row>
    <row r="71" spans="2:66" s="1" customFormat="1">
      <c r="B71" s="11"/>
      <c r="C71" s="11"/>
      <c r="D71" s="11"/>
      <c r="E71" s="11"/>
      <c r="F71" s="11"/>
      <c r="G71" s="11"/>
      <c r="H71" s="11"/>
      <c r="I71" s="19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9"/>
    </row>
    <row r="72" spans="2:66" s="1" customFormat="1">
      <c r="B72" s="11"/>
      <c r="C72" s="11"/>
      <c r="D72" s="11"/>
      <c r="E72" s="11"/>
      <c r="F72" s="11"/>
      <c r="G72" s="11"/>
      <c r="H72" s="11"/>
      <c r="I72" s="19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9"/>
    </row>
    <row r="73" spans="2:66" s="1" customFormat="1">
      <c r="B73" s="11"/>
      <c r="C73" s="11"/>
      <c r="D73" s="11"/>
      <c r="E73" s="11"/>
      <c r="F73" s="11"/>
      <c r="G73" s="11"/>
      <c r="H73" s="11"/>
      <c r="I73" s="19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9"/>
    </row>
    <row r="74" spans="2:66" s="1" customFormat="1">
      <c r="B74" s="11"/>
      <c r="C74" s="11"/>
      <c r="D74" s="11"/>
      <c r="E74" s="11"/>
      <c r="F74" s="11"/>
      <c r="G74" s="11"/>
      <c r="H74" s="11"/>
      <c r="I74" s="19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9"/>
    </row>
    <row r="75" spans="2:66" s="1" customFormat="1">
      <c r="B75" s="11"/>
      <c r="C75" s="11"/>
      <c r="D75" s="11"/>
      <c r="E75" s="11"/>
      <c r="F75" s="11"/>
      <c r="G75" s="11"/>
      <c r="H75" s="11"/>
      <c r="I75" s="19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9"/>
    </row>
    <row r="76" spans="2:66" s="1" customFormat="1">
      <c r="B76" s="11"/>
      <c r="C76" s="11"/>
      <c r="D76" s="11"/>
      <c r="E76" s="11"/>
      <c r="F76" s="11"/>
      <c r="G76" s="11"/>
      <c r="H76" s="11"/>
      <c r="I76" s="19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9"/>
    </row>
    <row r="77" spans="2:66" s="1" customFormat="1">
      <c r="B77" s="11"/>
      <c r="C77" s="11"/>
      <c r="D77" s="11"/>
      <c r="E77" s="11"/>
      <c r="F77" s="11"/>
      <c r="G77" s="11"/>
      <c r="H77" s="11"/>
      <c r="I77" s="19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9"/>
    </row>
    <row r="78" spans="2:66" s="1" customFormat="1">
      <c r="B78" s="11"/>
      <c r="C78" s="11"/>
      <c r="D78" s="11"/>
      <c r="E78" s="11"/>
      <c r="F78" s="11"/>
      <c r="G78" s="11"/>
      <c r="H78" s="11"/>
      <c r="I78" s="19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9"/>
    </row>
    <row r="79" spans="2:66" s="1" customFormat="1">
      <c r="B79" s="11"/>
      <c r="C79" s="11"/>
      <c r="D79" s="11"/>
      <c r="E79" s="11"/>
      <c r="F79" s="11"/>
      <c r="G79" s="11"/>
      <c r="H79" s="11"/>
      <c r="I79" s="19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9"/>
    </row>
    <row r="80" spans="2:66" s="1" customFormat="1">
      <c r="B80" s="11"/>
      <c r="C80" s="11"/>
      <c r="D80" s="11"/>
      <c r="E80" s="11"/>
      <c r="F80" s="11"/>
      <c r="G80" s="11"/>
      <c r="H80" s="11"/>
      <c r="I80" s="19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9"/>
    </row>
    <row r="81" spans="2:66" s="1" customFormat="1">
      <c r="B81" s="11"/>
      <c r="C81" s="11"/>
      <c r="D81" s="11"/>
      <c r="E81" s="11"/>
      <c r="F81" s="11"/>
      <c r="G81" s="11"/>
      <c r="H81" s="11"/>
      <c r="I81" s="19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9"/>
    </row>
    <row r="82" spans="2:66" s="1" customFormat="1">
      <c r="B82" s="11"/>
      <c r="C82" s="11"/>
      <c r="D82" s="11"/>
      <c r="E82" s="11"/>
      <c r="F82" s="11"/>
      <c r="G82" s="11"/>
      <c r="H82" s="11"/>
      <c r="I82" s="19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9"/>
    </row>
    <row r="83" spans="2:66" s="1" customFormat="1">
      <c r="B83" s="11"/>
      <c r="C83" s="11"/>
      <c r="D83" s="11"/>
      <c r="E83" s="11"/>
      <c r="F83" s="11"/>
      <c r="G83" s="11"/>
      <c r="H83" s="11"/>
      <c r="I83" s="19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9"/>
    </row>
    <row r="84" spans="2:66" s="1" customFormat="1">
      <c r="B84" s="11"/>
      <c r="C84" s="11"/>
      <c r="D84" s="11"/>
      <c r="E84" s="11"/>
      <c r="F84" s="11"/>
      <c r="G84" s="11"/>
      <c r="H84" s="11"/>
      <c r="I84" s="19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51"/>
      <c r="BJ84" s="51"/>
      <c r="BK84" s="51"/>
      <c r="BL84" s="51"/>
      <c r="BM84" s="51"/>
      <c r="BN84" s="59"/>
    </row>
    <row r="85" spans="2:66" s="1" customFormat="1">
      <c r="B85" s="11"/>
      <c r="C85" s="11"/>
      <c r="D85" s="11"/>
      <c r="E85" s="11"/>
      <c r="F85" s="11"/>
      <c r="G85" s="11"/>
      <c r="H85" s="11"/>
      <c r="I85" s="19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9"/>
    </row>
    <row r="86" spans="2:66" s="1" customFormat="1">
      <c r="B86" s="11"/>
      <c r="C86" s="11"/>
      <c r="D86" s="11"/>
      <c r="E86" s="11"/>
      <c r="F86" s="11"/>
      <c r="G86" s="11"/>
      <c r="H86" s="11"/>
      <c r="I86" s="19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9"/>
    </row>
    <row r="87" spans="2:66" s="1" customFormat="1">
      <c r="B87" s="11"/>
      <c r="C87" s="11"/>
      <c r="D87" s="11"/>
      <c r="E87" s="11"/>
      <c r="F87" s="11"/>
      <c r="G87" s="11"/>
      <c r="H87" s="11"/>
      <c r="I87" s="19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51"/>
      <c r="BN87" s="59"/>
    </row>
    <row r="88" spans="2:66" s="1" customFormat="1">
      <c r="B88" s="11"/>
      <c r="C88" s="11"/>
      <c r="D88" s="11"/>
      <c r="E88" s="11"/>
      <c r="F88" s="11"/>
      <c r="G88" s="11"/>
      <c r="H88" s="11"/>
      <c r="I88" s="19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1"/>
      <c r="AW88" s="51"/>
      <c r="AX88" s="51"/>
      <c r="AY88" s="51"/>
      <c r="AZ88" s="51"/>
      <c r="BA88" s="51"/>
      <c r="BB88" s="51"/>
      <c r="BC88" s="51"/>
      <c r="BD88" s="51"/>
      <c r="BE88" s="51"/>
      <c r="BF88" s="51"/>
      <c r="BG88" s="51"/>
      <c r="BH88" s="51"/>
      <c r="BI88" s="51"/>
      <c r="BJ88" s="51"/>
      <c r="BK88" s="51"/>
      <c r="BL88" s="51"/>
      <c r="BM88" s="51"/>
      <c r="BN88" s="59"/>
    </row>
    <row r="89" spans="2:66" s="1" customFormat="1">
      <c r="B89" s="11"/>
      <c r="C89" s="11"/>
      <c r="D89" s="11"/>
      <c r="E89" s="11"/>
      <c r="F89" s="11"/>
      <c r="G89" s="11"/>
      <c r="H89" s="11"/>
      <c r="I89" s="19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51"/>
      <c r="BN89" s="59"/>
    </row>
    <row r="90" spans="2:66" s="1" customFormat="1">
      <c r="B90" s="11"/>
      <c r="C90" s="11"/>
      <c r="D90" s="11"/>
      <c r="E90" s="11"/>
      <c r="F90" s="11"/>
      <c r="G90" s="11"/>
      <c r="H90" s="11"/>
      <c r="I90" s="19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9"/>
    </row>
    <row r="91" spans="2:66" s="1" customFormat="1">
      <c r="B91" s="11"/>
      <c r="C91" s="11"/>
      <c r="D91" s="11"/>
      <c r="E91" s="11"/>
      <c r="F91" s="11"/>
      <c r="G91" s="11"/>
      <c r="H91" s="11"/>
      <c r="I91" s="19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51"/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51"/>
      <c r="BN91" s="59"/>
    </row>
    <row r="92" spans="2:66" s="1" customFormat="1">
      <c r="B92" s="11"/>
      <c r="C92" s="11"/>
      <c r="D92" s="11"/>
      <c r="E92" s="11"/>
      <c r="F92" s="11"/>
      <c r="G92" s="11"/>
      <c r="H92" s="11"/>
      <c r="I92" s="19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9"/>
    </row>
    <row r="93" spans="2:66" s="1" customFormat="1">
      <c r="B93" s="11"/>
      <c r="C93" s="11"/>
      <c r="D93" s="11"/>
      <c r="E93" s="11"/>
      <c r="F93" s="11"/>
      <c r="G93" s="11"/>
      <c r="H93" s="11"/>
      <c r="I93" s="19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9"/>
    </row>
    <row r="94" spans="2:66" s="1" customFormat="1">
      <c r="B94" s="11"/>
      <c r="C94" s="11"/>
      <c r="D94" s="11"/>
      <c r="E94" s="11"/>
      <c r="F94" s="11"/>
      <c r="G94" s="11"/>
      <c r="H94" s="11"/>
      <c r="I94" s="19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9"/>
    </row>
    <row r="95" spans="2:66" s="1" customFormat="1">
      <c r="B95" s="11"/>
      <c r="C95" s="11"/>
      <c r="D95" s="11"/>
      <c r="E95" s="11"/>
      <c r="F95" s="11"/>
      <c r="G95" s="11"/>
      <c r="H95" s="11"/>
      <c r="I95" s="19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9"/>
    </row>
    <row r="96" spans="2:66" s="1" customFormat="1">
      <c r="B96" s="11"/>
      <c r="C96" s="11"/>
      <c r="D96" s="11"/>
      <c r="E96" s="11"/>
      <c r="F96" s="11"/>
      <c r="G96" s="11"/>
      <c r="H96" s="11"/>
      <c r="I96" s="19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9"/>
    </row>
    <row r="97" spans="2:66" s="1" customFormat="1">
      <c r="B97" s="11"/>
      <c r="C97" s="11"/>
      <c r="D97" s="11"/>
      <c r="E97" s="11"/>
      <c r="F97" s="11"/>
      <c r="G97" s="11"/>
      <c r="H97" s="11"/>
      <c r="I97" s="19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9"/>
    </row>
    <row r="98" spans="2:66" s="1" customFormat="1">
      <c r="B98" s="11"/>
      <c r="C98" s="11"/>
      <c r="D98" s="11"/>
      <c r="E98" s="11"/>
      <c r="F98" s="11"/>
      <c r="G98" s="11"/>
      <c r="H98" s="11"/>
      <c r="I98" s="19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9"/>
    </row>
    <row r="99" spans="2:66" s="1" customFormat="1">
      <c r="B99" s="11"/>
      <c r="C99" s="11"/>
      <c r="D99" s="11"/>
      <c r="E99" s="11"/>
      <c r="F99" s="11"/>
      <c r="G99" s="11"/>
      <c r="H99" s="11"/>
      <c r="I99" s="19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51"/>
      <c r="BN99" s="59"/>
    </row>
    <row r="100" spans="2:66" s="1" customFormat="1">
      <c r="B100" s="11"/>
      <c r="C100" s="11"/>
      <c r="D100" s="11"/>
      <c r="E100" s="11"/>
      <c r="F100" s="11"/>
      <c r="G100" s="11"/>
      <c r="H100" s="11"/>
      <c r="I100" s="19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51"/>
      <c r="BN100" s="59"/>
    </row>
    <row r="101" spans="2:66" s="1" customFormat="1">
      <c r="B101" s="11"/>
      <c r="C101" s="11"/>
      <c r="D101" s="11"/>
      <c r="E101" s="11"/>
      <c r="F101" s="11"/>
      <c r="G101" s="11"/>
      <c r="H101" s="11"/>
      <c r="I101" s="19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9"/>
    </row>
    <row r="102" spans="2:66" s="1" customFormat="1">
      <c r="B102" s="11"/>
      <c r="C102" s="11"/>
      <c r="D102" s="11"/>
      <c r="E102" s="11"/>
      <c r="F102" s="11"/>
      <c r="G102" s="11"/>
      <c r="H102" s="11"/>
      <c r="I102" s="19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9"/>
    </row>
    <row r="103" spans="2:66" s="1" customFormat="1">
      <c r="B103" s="11"/>
      <c r="C103" s="11"/>
      <c r="D103" s="11"/>
      <c r="E103" s="11"/>
      <c r="F103" s="11"/>
      <c r="G103" s="11"/>
      <c r="H103" s="11"/>
      <c r="I103" s="19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51"/>
      <c r="BN103" s="59"/>
    </row>
    <row r="104" spans="2:66" s="1" customFormat="1">
      <c r="B104" s="11"/>
      <c r="C104" s="11"/>
      <c r="D104" s="11"/>
      <c r="E104" s="11"/>
      <c r="F104" s="11"/>
      <c r="G104" s="11"/>
      <c r="H104" s="11"/>
      <c r="I104" s="19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9"/>
    </row>
    <row r="105" spans="2:66" s="1" customFormat="1">
      <c r="B105" s="11"/>
      <c r="C105" s="11"/>
      <c r="D105" s="11"/>
      <c r="E105" s="11"/>
      <c r="F105" s="11"/>
      <c r="G105" s="11"/>
      <c r="H105" s="11"/>
      <c r="I105" s="19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9"/>
    </row>
    <row r="106" spans="2:66" s="1" customFormat="1">
      <c r="B106" s="11"/>
      <c r="C106" s="11"/>
      <c r="D106" s="11"/>
      <c r="E106" s="11"/>
      <c r="F106" s="11"/>
      <c r="G106" s="11"/>
      <c r="H106" s="11"/>
      <c r="I106" s="19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51"/>
      <c r="BF106" s="51"/>
      <c r="BG106" s="51"/>
      <c r="BH106" s="51"/>
      <c r="BI106" s="51"/>
      <c r="BJ106" s="51"/>
      <c r="BK106" s="51"/>
      <c r="BL106" s="51"/>
      <c r="BM106" s="51"/>
      <c r="BN106" s="59"/>
    </row>
    <row r="107" spans="2:66" s="1" customFormat="1">
      <c r="B107" s="11"/>
      <c r="C107" s="11"/>
      <c r="D107" s="11"/>
      <c r="E107" s="11"/>
      <c r="F107" s="11"/>
      <c r="G107" s="11"/>
      <c r="H107" s="11"/>
      <c r="I107" s="19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51"/>
      <c r="BN107" s="59"/>
    </row>
    <row r="108" spans="2:66" s="1" customFormat="1">
      <c r="B108" s="11"/>
      <c r="C108" s="11"/>
      <c r="D108" s="11"/>
      <c r="E108" s="11"/>
      <c r="F108" s="11"/>
      <c r="G108" s="11"/>
      <c r="H108" s="11"/>
      <c r="I108" s="19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51"/>
      <c r="BN108" s="59"/>
    </row>
    <row r="109" spans="2:66" s="1" customFormat="1">
      <c r="B109" s="11"/>
      <c r="C109" s="11"/>
      <c r="D109" s="11"/>
      <c r="E109" s="11"/>
      <c r="F109" s="11"/>
      <c r="G109" s="11"/>
      <c r="H109" s="11"/>
      <c r="I109" s="19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51"/>
      <c r="BN109" s="59"/>
    </row>
    <row r="110" spans="2:66" s="1" customFormat="1">
      <c r="B110" s="11"/>
      <c r="C110" s="11"/>
      <c r="D110" s="11"/>
      <c r="E110" s="11"/>
      <c r="F110" s="11"/>
      <c r="G110" s="11"/>
      <c r="H110" s="11"/>
      <c r="I110" s="19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51"/>
      <c r="BN110" s="59"/>
    </row>
    <row r="111" spans="2:66" s="1" customFormat="1">
      <c r="B111" s="11"/>
      <c r="C111" s="11"/>
      <c r="D111" s="11"/>
      <c r="E111" s="11"/>
      <c r="F111" s="11"/>
      <c r="G111" s="11"/>
      <c r="H111" s="11"/>
      <c r="I111" s="19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9"/>
    </row>
    <row r="112" spans="2:66" s="1" customFormat="1">
      <c r="B112" s="11"/>
      <c r="C112" s="11"/>
      <c r="D112" s="11"/>
      <c r="E112" s="11"/>
      <c r="F112" s="11"/>
      <c r="G112" s="11"/>
      <c r="H112" s="11"/>
      <c r="I112" s="19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9"/>
    </row>
    <row r="113" spans="2:66" s="1" customFormat="1">
      <c r="B113" s="11"/>
      <c r="C113" s="11"/>
      <c r="D113" s="11"/>
      <c r="E113" s="11"/>
      <c r="F113" s="11"/>
      <c r="G113" s="11"/>
      <c r="H113" s="11"/>
      <c r="I113" s="19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9"/>
    </row>
    <row r="114" spans="2:66" s="1" customFormat="1">
      <c r="B114" s="11"/>
      <c r="C114" s="11"/>
      <c r="D114" s="11"/>
      <c r="E114" s="11"/>
      <c r="F114" s="11"/>
      <c r="G114" s="11"/>
      <c r="H114" s="11"/>
      <c r="I114" s="19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9"/>
    </row>
    <row r="115" spans="2:66" s="1" customFormat="1">
      <c r="B115" s="11"/>
      <c r="C115" s="11"/>
      <c r="D115" s="11"/>
      <c r="E115" s="11"/>
      <c r="F115" s="11"/>
      <c r="G115" s="11"/>
      <c r="H115" s="11"/>
      <c r="I115" s="19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9"/>
    </row>
    <row r="116" spans="2:66" s="1" customFormat="1">
      <c r="B116" s="11"/>
      <c r="C116" s="11"/>
      <c r="D116" s="11"/>
      <c r="E116" s="11"/>
      <c r="F116" s="11"/>
      <c r="G116" s="11"/>
      <c r="H116" s="11"/>
      <c r="I116" s="19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9"/>
    </row>
    <row r="117" spans="2:66" s="1" customFormat="1">
      <c r="B117" s="11"/>
      <c r="C117" s="11"/>
      <c r="D117" s="11"/>
      <c r="E117" s="11"/>
      <c r="F117" s="11"/>
      <c r="G117" s="11"/>
      <c r="H117" s="11"/>
      <c r="I117" s="19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  <c r="AT117" s="51"/>
      <c r="AU117" s="51"/>
      <c r="AV117" s="51"/>
      <c r="AW117" s="51"/>
      <c r="AX117" s="51"/>
      <c r="AY117" s="51"/>
      <c r="AZ117" s="51"/>
      <c r="BA117" s="51"/>
      <c r="BB117" s="51"/>
      <c r="BC117" s="51"/>
      <c r="BD117" s="51"/>
      <c r="BE117" s="51"/>
      <c r="BF117" s="51"/>
      <c r="BG117" s="51"/>
      <c r="BH117" s="51"/>
      <c r="BI117" s="51"/>
      <c r="BJ117" s="51"/>
      <c r="BK117" s="51"/>
      <c r="BL117" s="51"/>
      <c r="BM117" s="51"/>
      <c r="BN117" s="59"/>
    </row>
    <row r="118" spans="2:66" s="1" customFormat="1">
      <c r="B118" s="11"/>
      <c r="C118" s="11"/>
      <c r="D118" s="11"/>
      <c r="E118" s="11"/>
      <c r="F118" s="11"/>
      <c r="G118" s="11"/>
      <c r="H118" s="11"/>
      <c r="I118" s="19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51"/>
      <c r="BF118" s="51"/>
      <c r="BG118" s="51"/>
      <c r="BH118" s="51"/>
      <c r="BI118" s="51"/>
      <c r="BJ118" s="51"/>
      <c r="BK118" s="51"/>
      <c r="BL118" s="51"/>
      <c r="BM118" s="51"/>
      <c r="BN118" s="59"/>
    </row>
    <row r="119" spans="2:66" s="1" customFormat="1">
      <c r="B119" s="11"/>
      <c r="C119" s="11"/>
      <c r="D119" s="11"/>
      <c r="E119" s="11"/>
      <c r="F119" s="11"/>
      <c r="G119" s="11"/>
      <c r="H119" s="11"/>
      <c r="I119" s="19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  <c r="AY119" s="51"/>
      <c r="AZ119" s="51"/>
      <c r="BA119" s="51"/>
      <c r="BB119" s="51"/>
      <c r="BC119" s="51"/>
      <c r="BD119" s="51"/>
      <c r="BE119" s="51"/>
      <c r="BF119" s="51"/>
      <c r="BG119" s="51"/>
      <c r="BH119" s="51"/>
      <c r="BI119" s="51"/>
      <c r="BJ119" s="51"/>
      <c r="BK119" s="51"/>
      <c r="BL119" s="51"/>
      <c r="BM119" s="51"/>
      <c r="BN119" s="59"/>
    </row>
    <row r="120" spans="2:66" s="1" customFormat="1">
      <c r="B120" s="11"/>
      <c r="C120" s="11"/>
      <c r="D120" s="11"/>
      <c r="E120" s="11"/>
      <c r="F120" s="11"/>
      <c r="G120" s="11"/>
      <c r="H120" s="11"/>
      <c r="I120" s="19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51"/>
      <c r="BJ120" s="51"/>
      <c r="BK120" s="51"/>
      <c r="BL120" s="51"/>
      <c r="BM120" s="51"/>
      <c r="BN120" s="59"/>
    </row>
    <row r="121" spans="2:66" s="1" customFormat="1">
      <c r="B121" s="11"/>
      <c r="C121" s="11"/>
      <c r="D121" s="11"/>
      <c r="E121" s="11"/>
      <c r="F121" s="11"/>
      <c r="G121" s="11"/>
      <c r="H121" s="11"/>
      <c r="I121" s="19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  <c r="AQ121" s="51"/>
      <c r="AR121" s="51"/>
      <c r="AS121" s="51"/>
      <c r="AT121" s="51"/>
      <c r="AU121" s="51"/>
      <c r="AV121" s="51"/>
      <c r="AW121" s="51"/>
      <c r="AX121" s="51"/>
      <c r="AY121" s="51"/>
      <c r="AZ121" s="51"/>
      <c r="BA121" s="51"/>
      <c r="BB121" s="51"/>
      <c r="BC121" s="51"/>
      <c r="BD121" s="51"/>
      <c r="BE121" s="51"/>
      <c r="BF121" s="51"/>
      <c r="BG121" s="51"/>
      <c r="BH121" s="51"/>
      <c r="BI121" s="51"/>
      <c r="BJ121" s="51"/>
      <c r="BK121" s="51"/>
      <c r="BL121" s="51"/>
      <c r="BM121" s="51"/>
      <c r="BN121" s="59"/>
    </row>
    <row r="122" spans="2:66" s="1" customFormat="1">
      <c r="B122" s="11"/>
      <c r="C122" s="11"/>
      <c r="D122" s="11"/>
      <c r="E122" s="11"/>
      <c r="F122" s="11"/>
      <c r="G122" s="11"/>
      <c r="H122" s="11"/>
      <c r="I122" s="19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  <c r="AP122" s="51"/>
      <c r="AQ122" s="51"/>
      <c r="AR122" s="51"/>
      <c r="AS122" s="51"/>
      <c r="AT122" s="51"/>
      <c r="AU122" s="51"/>
      <c r="AV122" s="51"/>
      <c r="AW122" s="51"/>
      <c r="AX122" s="51"/>
      <c r="AY122" s="51"/>
      <c r="AZ122" s="51"/>
      <c r="BA122" s="51"/>
      <c r="BB122" s="51"/>
      <c r="BC122" s="51"/>
      <c r="BD122" s="51"/>
      <c r="BE122" s="51"/>
      <c r="BF122" s="51"/>
      <c r="BG122" s="51"/>
      <c r="BH122" s="51"/>
      <c r="BI122" s="51"/>
      <c r="BJ122" s="51"/>
      <c r="BK122" s="51"/>
      <c r="BL122" s="51"/>
      <c r="BM122" s="51"/>
      <c r="BN122" s="59"/>
    </row>
    <row r="123" spans="2:66" s="1" customFormat="1">
      <c r="B123" s="11"/>
      <c r="C123" s="11"/>
      <c r="D123" s="11"/>
      <c r="E123" s="11"/>
      <c r="F123" s="11"/>
      <c r="G123" s="11"/>
      <c r="H123" s="11"/>
      <c r="I123" s="19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51"/>
      <c r="AV123" s="51"/>
      <c r="AW123" s="51"/>
      <c r="AX123" s="51"/>
      <c r="AY123" s="51"/>
      <c r="AZ123" s="51"/>
      <c r="BA123" s="51"/>
      <c r="BB123" s="51"/>
      <c r="BC123" s="51"/>
      <c r="BD123" s="51"/>
      <c r="BE123" s="51"/>
      <c r="BF123" s="51"/>
      <c r="BG123" s="51"/>
      <c r="BH123" s="51"/>
      <c r="BI123" s="51"/>
      <c r="BJ123" s="51"/>
      <c r="BK123" s="51"/>
      <c r="BL123" s="51"/>
      <c r="BM123" s="51"/>
      <c r="BN123" s="59"/>
    </row>
    <row r="124" spans="2:66" s="1" customFormat="1">
      <c r="B124" s="11"/>
      <c r="C124" s="11"/>
      <c r="D124" s="11"/>
      <c r="E124" s="11"/>
      <c r="F124" s="11"/>
      <c r="G124" s="11"/>
      <c r="H124" s="11"/>
      <c r="I124" s="19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51"/>
      <c r="BF124" s="51"/>
      <c r="BG124" s="51"/>
      <c r="BH124" s="51"/>
      <c r="BI124" s="51"/>
      <c r="BJ124" s="51"/>
      <c r="BK124" s="51"/>
      <c r="BL124" s="51"/>
      <c r="BM124" s="51"/>
      <c r="BN124" s="59"/>
    </row>
    <row r="125" spans="2:66" s="1" customFormat="1">
      <c r="B125" s="11"/>
      <c r="C125" s="11"/>
      <c r="D125" s="11"/>
      <c r="E125" s="11"/>
      <c r="F125" s="11"/>
      <c r="G125" s="11"/>
      <c r="H125" s="11"/>
      <c r="I125" s="19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51"/>
      <c r="BJ125" s="51"/>
      <c r="BK125" s="51"/>
      <c r="BL125" s="51"/>
      <c r="BM125" s="51"/>
      <c r="BN125" s="59"/>
    </row>
    <row r="126" spans="2:66" s="1" customFormat="1">
      <c r="B126" s="11"/>
      <c r="C126" s="11"/>
      <c r="D126" s="11"/>
      <c r="E126" s="11"/>
      <c r="F126" s="11"/>
      <c r="G126" s="11"/>
      <c r="H126" s="11"/>
      <c r="I126" s="19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51"/>
      <c r="BJ126" s="51"/>
      <c r="BK126" s="51"/>
      <c r="BL126" s="51"/>
      <c r="BM126" s="51"/>
      <c r="BN126" s="59"/>
    </row>
    <row r="127" spans="2:66" s="1" customFormat="1">
      <c r="B127" s="11"/>
      <c r="C127" s="11"/>
      <c r="D127" s="11"/>
      <c r="E127" s="11"/>
      <c r="F127" s="11"/>
      <c r="G127" s="11"/>
      <c r="H127" s="11"/>
      <c r="I127" s="19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  <c r="AY127" s="51"/>
      <c r="AZ127" s="51"/>
      <c r="BA127" s="51"/>
      <c r="BB127" s="51"/>
      <c r="BC127" s="51"/>
      <c r="BD127" s="51"/>
      <c r="BE127" s="51"/>
      <c r="BF127" s="51"/>
      <c r="BG127" s="51"/>
      <c r="BH127" s="51"/>
      <c r="BI127" s="51"/>
      <c r="BJ127" s="51"/>
      <c r="BK127" s="51"/>
      <c r="BL127" s="51"/>
      <c r="BM127" s="51"/>
      <c r="BN127" s="59"/>
    </row>
    <row r="128" spans="2:66" s="1" customFormat="1">
      <c r="B128" s="11"/>
      <c r="C128" s="11"/>
      <c r="D128" s="11"/>
      <c r="E128" s="11"/>
      <c r="F128" s="11"/>
      <c r="G128" s="11"/>
      <c r="H128" s="11"/>
      <c r="I128" s="19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  <c r="BM128" s="51"/>
      <c r="BN128" s="59"/>
    </row>
    <row r="129" spans="2:66" s="1" customFormat="1">
      <c r="B129" s="11"/>
      <c r="C129" s="11"/>
      <c r="D129" s="11"/>
      <c r="E129" s="11"/>
      <c r="F129" s="11"/>
      <c r="G129" s="11"/>
      <c r="H129" s="11"/>
      <c r="I129" s="19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  <c r="AP129" s="51"/>
      <c r="AQ129" s="51"/>
      <c r="AR129" s="51"/>
      <c r="AS129" s="51"/>
      <c r="AT129" s="51"/>
      <c r="AU129" s="51"/>
      <c r="AV129" s="51"/>
      <c r="AW129" s="51"/>
      <c r="AX129" s="51"/>
      <c r="AY129" s="51"/>
      <c r="AZ129" s="51"/>
      <c r="BA129" s="51"/>
      <c r="BB129" s="51"/>
      <c r="BC129" s="51"/>
      <c r="BD129" s="51"/>
      <c r="BE129" s="51"/>
      <c r="BF129" s="51"/>
      <c r="BG129" s="51"/>
      <c r="BH129" s="51"/>
      <c r="BI129" s="51"/>
      <c r="BJ129" s="51"/>
      <c r="BK129" s="51"/>
      <c r="BL129" s="51"/>
      <c r="BM129" s="51"/>
      <c r="BN129" s="59"/>
    </row>
    <row r="130" spans="2:66" s="1" customFormat="1">
      <c r="B130" s="11"/>
      <c r="C130" s="11"/>
      <c r="D130" s="11"/>
      <c r="E130" s="11"/>
      <c r="F130" s="11"/>
      <c r="G130" s="11"/>
      <c r="H130" s="11"/>
      <c r="I130" s="19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9"/>
    </row>
    <row r="131" spans="2:66" s="1" customFormat="1">
      <c r="B131" s="11"/>
      <c r="C131" s="11"/>
      <c r="D131" s="11"/>
      <c r="E131" s="11"/>
      <c r="F131" s="11"/>
      <c r="G131" s="11"/>
      <c r="H131" s="11"/>
      <c r="I131" s="19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  <c r="AY131" s="51"/>
      <c r="AZ131" s="51"/>
      <c r="BA131" s="51"/>
      <c r="BB131" s="51"/>
      <c r="BC131" s="51"/>
      <c r="BD131" s="51"/>
      <c r="BE131" s="51"/>
      <c r="BF131" s="51"/>
      <c r="BG131" s="51"/>
      <c r="BH131" s="51"/>
      <c r="BI131" s="51"/>
      <c r="BJ131" s="51"/>
      <c r="BK131" s="51"/>
      <c r="BL131" s="51"/>
      <c r="BM131" s="51"/>
      <c r="BN131" s="59"/>
    </row>
    <row r="132" spans="2:66" s="1" customFormat="1">
      <c r="B132" s="11"/>
      <c r="C132" s="11"/>
      <c r="D132" s="11"/>
      <c r="E132" s="11"/>
      <c r="F132" s="11"/>
      <c r="G132" s="11"/>
      <c r="H132" s="11"/>
      <c r="I132" s="19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9"/>
    </row>
    <row r="133" spans="2:66" s="1" customFormat="1">
      <c r="B133" s="11"/>
      <c r="C133" s="11"/>
      <c r="D133" s="11"/>
      <c r="E133" s="11"/>
      <c r="F133" s="11"/>
      <c r="G133" s="11"/>
      <c r="H133" s="11"/>
      <c r="I133" s="19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1"/>
      <c r="BJ133" s="51"/>
      <c r="BK133" s="51"/>
      <c r="BL133" s="51"/>
      <c r="BM133" s="51"/>
      <c r="BN133" s="59"/>
    </row>
    <row r="134" spans="2:66" s="1" customFormat="1">
      <c r="B134" s="11"/>
      <c r="C134" s="11"/>
      <c r="D134" s="11"/>
      <c r="E134" s="11"/>
      <c r="F134" s="11"/>
      <c r="G134" s="11"/>
      <c r="H134" s="11"/>
      <c r="I134" s="19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  <c r="AY134" s="51"/>
      <c r="AZ134" s="51"/>
      <c r="BA134" s="51"/>
      <c r="BB134" s="51"/>
      <c r="BC134" s="51"/>
      <c r="BD134" s="51"/>
      <c r="BE134" s="51"/>
      <c r="BF134" s="51"/>
      <c r="BG134" s="51"/>
      <c r="BH134" s="51"/>
      <c r="BI134" s="51"/>
      <c r="BJ134" s="51"/>
      <c r="BK134" s="51"/>
      <c r="BL134" s="51"/>
      <c r="BM134" s="51"/>
      <c r="BN134" s="59"/>
    </row>
    <row r="135" spans="2:66" s="1" customFormat="1">
      <c r="B135" s="11"/>
      <c r="C135" s="11"/>
      <c r="D135" s="11"/>
      <c r="E135" s="11"/>
      <c r="F135" s="11"/>
      <c r="G135" s="11"/>
      <c r="H135" s="11"/>
      <c r="I135" s="19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  <c r="BM135" s="51"/>
      <c r="BN135" s="59"/>
    </row>
    <row r="136" spans="2:66" s="1" customFormat="1">
      <c r="B136" s="11"/>
      <c r="C136" s="11"/>
      <c r="D136" s="11"/>
      <c r="E136" s="11"/>
      <c r="F136" s="11"/>
      <c r="G136" s="11"/>
      <c r="H136" s="11"/>
      <c r="I136" s="19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51"/>
      <c r="BJ136" s="51"/>
      <c r="BK136" s="51"/>
      <c r="BL136" s="51"/>
      <c r="BM136" s="51"/>
      <c r="BN136" s="59"/>
    </row>
    <row r="137" spans="2:66" s="1" customFormat="1">
      <c r="B137" s="11"/>
      <c r="C137" s="11"/>
      <c r="D137" s="11"/>
      <c r="E137" s="11"/>
      <c r="F137" s="11"/>
      <c r="G137" s="11"/>
      <c r="H137" s="11"/>
      <c r="I137" s="19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  <c r="AY137" s="51"/>
      <c r="AZ137" s="51"/>
      <c r="BA137" s="51"/>
      <c r="BB137" s="51"/>
      <c r="BC137" s="51"/>
      <c r="BD137" s="51"/>
      <c r="BE137" s="51"/>
      <c r="BF137" s="51"/>
      <c r="BG137" s="51"/>
      <c r="BH137" s="51"/>
      <c r="BI137" s="51"/>
      <c r="BJ137" s="51"/>
      <c r="BK137" s="51"/>
      <c r="BL137" s="51"/>
      <c r="BM137" s="51"/>
      <c r="BN137" s="59"/>
    </row>
    <row r="138" spans="2:66" s="1" customFormat="1">
      <c r="B138" s="11"/>
      <c r="C138" s="11"/>
      <c r="D138" s="11"/>
      <c r="E138" s="11"/>
      <c r="F138" s="11"/>
      <c r="G138" s="11"/>
      <c r="H138" s="11"/>
      <c r="I138" s="19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51"/>
      <c r="AQ138" s="51"/>
      <c r="AR138" s="51"/>
      <c r="AS138" s="51"/>
      <c r="AT138" s="51"/>
      <c r="AU138" s="51"/>
      <c r="AV138" s="51"/>
      <c r="AW138" s="51"/>
      <c r="AX138" s="51"/>
      <c r="AY138" s="51"/>
      <c r="AZ138" s="51"/>
      <c r="BA138" s="51"/>
      <c r="BB138" s="51"/>
      <c r="BC138" s="51"/>
      <c r="BD138" s="51"/>
      <c r="BE138" s="51"/>
      <c r="BF138" s="51"/>
      <c r="BG138" s="51"/>
      <c r="BH138" s="51"/>
      <c r="BI138" s="51"/>
      <c r="BJ138" s="51"/>
      <c r="BK138" s="51"/>
      <c r="BL138" s="51"/>
      <c r="BM138" s="51"/>
      <c r="BN138" s="59"/>
    </row>
    <row r="139" spans="2:66" s="1" customFormat="1">
      <c r="B139" s="11"/>
      <c r="C139" s="11"/>
      <c r="D139" s="11"/>
      <c r="E139" s="11"/>
      <c r="F139" s="11"/>
      <c r="G139" s="11"/>
      <c r="H139" s="11"/>
      <c r="I139" s="19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  <c r="AY139" s="51"/>
      <c r="AZ139" s="51"/>
      <c r="BA139" s="51"/>
      <c r="BB139" s="51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9"/>
    </row>
    <row r="140" spans="2:66" s="1" customFormat="1">
      <c r="B140" s="11"/>
      <c r="C140" s="11"/>
      <c r="D140" s="11"/>
      <c r="E140" s="11"/>
      <c r="F140" s="11"/>
      <c r="G140" s="11"/>
      <c r="H140" s="11"/>
      <c r="I140" s="19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51"/>
      <c r="AV140" s="51"/>
      <c r="AW140" s="51"/>
      <c r="AX140" s="51"/>
      <c r="AY140" s="51"/>
      <c r="AZ140" s="51"/>
      <c r="BA140" s="51"/>
      <c r="BB140" s="51"/>
      <c r="BC140" s="51"/>
      <c r="BD140" s="51"/>
      <c r="BE140" s="51"/>
      <c r="BF140" s="51"/>
      <c r="BG140" s="51"/>
      <c r="BH140" s="51"/>
      <c r="BI140" s="51"/>
      <c r="BJ140" s="51"/>
      <c r="BK140" s="51"/>
      <c r="BL140" s="51"/>
      <c r="BM140" s="51"/>
      <c r="BN140" s="59"/>
    </row>
    <row r="141" spans="2:66" s="1" customFormat="1">
      <c r="B141" s="11"/>
      <c r="C141" s="11"/>
      <c r="D141" s="11"/>
      <c r="E141" s="11"/>
      <c r="F141" s="11"/>
      <c r="G141" s="11"/>
      <c r="H141" s="11"/>
      <c r="I141" s="19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9"/>
    </row>
    <row r="142" spans="2:66" s="1" customFormat="1">
      <c r="B142" s="11"/>
      <c r="C142" s="11"/>
      <c r="D142" s="11"/>
      <c r="E142" s="11"/>
      <c r="F142" s="11"/>
      <c r="G142" s="11"/>
      <c r="H142" s="11"/>
      <c r="I142" s="19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  <c r="AY142" s="51"/>
      <c r="AZ142" s="51"/>
      <c r="BA142" s="51"/>
      <c r="BB142" s="51"/>
      <c r="BC142" s="51"/>
      <c r="BD142" s="51"/>
      <c r="BE142" s="51"/>
      <c r="BF142" s="51"/>
      <c r="BG142" s="51"/>
      <c r="BH142" s="51"/>
      <c r="BI142" s="51"/>
      <c r="BJ142" s="51"/>
      <c r="BK142" s="51"/>
      <c r="BL142" s="51"/>
      <c r="BM142" s="51"/>
      <c r="BN142" s="59"/>
    </row>
    <row r="143" spans="2:66" s="1" customFormat="1">
      <c r="B143" s="11"/>
      <c r="C143" s="11"/>
      <c r="D143" s="11"/>
      <c r="E143" s="11"/>
      <c r="F143" s="11"/>
      <c r="G143" s="11"/>
      <c r="H143" s="11"/>
      <c r="I143" s="19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  <c r="AN143" s="51"/>
      <c r="AO143" s="51"/>
      <c r="AP143" s="51"/>
      <c r="AQ143" s="51"/>
      <c r="AR143" s="51"/>
      <c r="AS143" s="51"/>
      <c r="AT143" s="51"/>
      <c r="AU143" s="51"/>
      <c r="AV143" s="51"/>
      <c r="AW143" s="51"/>
      <c r="AX143" s="51"/>
      <c r="AY143" s="51"/>
      <c r="AZ143" s="51"/>
      <c r="BA143" s="51"/>
      <c r="BB143" s="51"/>
      <c r="BC143" s="51"/>
      <c r="BD143" s="51"/>
      <c r="BE143" s="51"/>
      <c r="BF143" s="51"/>
      <c r="BG143" s="51"/>
      <c r="BH143" s="51"/>
      <c r="BI143" s="51"/>
      <c r="BJ143" s="51"/>
      <c r="BK143" s="51"/>
      <c r="BL143" s="51"/>
      <c r="BM143" s="51"/>
      <c r="BN143" s="59"/>
    </row>
    <row r="144" spans="2:66" s="1" customFormat="1">
      <c r="B144" s="11"/>
      <c r="C144" s="11"/>
      <c r="D144" s="11"/>
      <c r="E144" s="11"/>
      <c r="F144" s="11"/>
      <c r="G144" s="11"/>
      <c r="H144" s="11"/>
      <c r="I144" s="19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  <c r="AY144" s="51"/>
      <c r="AZ144" s="51"/>
      <c r="BA144" s="51"/>
      <c r="BB144" s="51"/>
      <c r="BC144" s="51"/>
      <c r="BD144" s="51"/>
      <c r="BE144" s="51"/>
      <c r="BF144" s="51"/>
      <c r="BG144" s="51"/>
      <c r="BH144" s="51"/>
      <c r="BI144" s="51"/>
      <c r="BJ144" s="51"/>
      <c r="BK144" s="51"/>
      <c r="BL144" s="51"/>
      <c r="BM144" s="51"/>
      <c r="BN144" s="59"/>
    </row>
    <row r="145" spans="2:66" s="1" customFormat="1">
      <c r="B145" s="11"/>
      <c r="C145" s="11"/>
      <c r="D145" s="11"/>
      <c r="E145" s="11"/>
      <c r="F145" s="11"/>
      <c r="G145" s="11"/>
      <c r="H145" s="11"/>
      <c r="I145" s="19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51"/>
      <c r="BJ145" s="51"/>
      <c r="BK145" s="51"/>
      <c r="BL145" s="51"/>
      <c r="BM145" s="51"/>
      <c r="BN145" s="59"/>
    </row>
    <row r="146" spans="2:66" s="1" customFormat="1">
      <c r="B146" s="11"/>
      <c r="C146" s="11"/>
      <c r="D146" s="11"/>
      <c r="E146" s="11"/>
      <c r="F146" s="11"/>
      <c r="G146" s="11"/>
      <c r="H146" s="11"/>
      <c r="I146" s="19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  <c r="AY146" s="51"/>
      <c r="AZ146" s="51"/>
      <c r="BA146" s="51"/>
      <c r="BB146" s="51"/>
      <c r="BC146" s="51"/>
      <c r="BD146" s="51"/>
      <c r="BE146" s="51"/>
      <c r="BF146" s="51"/>
      <c r="BG146" s="51"/>
      <c r="BH146" s="51"/>
      <c r="BI146" s="51"/>
      <c r="BJ146" s="51"/>
      <c r="BK146" s="51"/>
      <c r="BL146" s="51"/>
      <c r="BM146" s="51"/>
      <c r="BN146" s="59"/>
    </row>
    <row r="147" spans="2:66" s="1" customFormat="1">
      <c r="B147" s="11"/>
      <c r="C147" s="11"/>
      <c r="D147" s="11"/>
      <c r="E147" s="11"/>
      <c r="F147" s="11"/>
      <c r="G147" s="11"/>
      <c r="H147" s="11"/>
      <c r="I147" s="19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51"/>
      <c r="BJ147" s="51"/>
      <c r="BK147" s="51"/>
      <c r="BL147" s="51"/>
      <c r="BM147" s="51"/>
      <c r="BN147" s="59"/>
    </row>
    <row r="148" spans="2:66" s="1" customFormat="1">
      <c r="B148" s="11"/>
      <c r="C148" s="11"/>
      <c r="D148" s="11"/>
      <c r="E148" s="11"/>
      <c r="F148" s="11"/>
      <c r="G148" s="11"/>
      <c r="H148" s="11"/>
      <c r="I148" s="19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  <c r="AY148" s="51"/>
      <c r="AZ148" s="51"/>
      <c r="BA148" s="51"/>
      <c r="BB148" s="51"/>
      <c r="BC148" s="51"/>
      <c r="BD148" s="51"/>
      <c r="BE148" s="51"/>
      <c r="BF148" s="51"/>
      <c r="BG148" s="51"/>
      <c r="BH148" s="51"/>
      <c r="BI148" s="51"/>
      <c r="BJ148" s="51"/>
      <c r="BK148" s="51"/>
      <c r="BL148" s="51"/>
      <c r="BM148" s="51"/>
      <c r="BN148" s="59"/>
    </row>
    <row r="149" spans="2:66" s="1" customFormat="1">
      <c r="B149" s="11"/>
      <c r="C149" s="11"/>
      <c r="D149" s="11"/>
      <c r="E149" s="11"/>
      <c r="F149" s="11"/>
      <c r="G149" s="11"/>
      <c r="H149" s="11"/>
      <c r="I149" s="19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  <c r="AY149" s="51"/>
      <c r="AZ149" s="51"/>
      <c r="BA149" s="51"/>
      <c r="BB149" s="51"/>
      <c r="BC149" s="51"/>
      <c r="BD149" s="51"/>
      <c r="BE149" s="51"/>
      <c r="BF149" s="51"/>
      <c r="BG149" s="51"/>
      <c r="BH149" s="51"/>
      <c r="BI149" s="51"/>
      <c r="BJ149" s="51"/>
      <c r="BK149" s="51"/>
      <c r="BL149" s="51"/>
      <c r="BM149" s="51"/>
      <c r="BN149" s="59"/>
    </row>
    <row r="150" spans="2:66" s="1" customFormat="1">
      <c r="B150" s="11"/>
      <c r="C150" s="11"/>
      <c r="D150" s="11"/>
      <c r="E150" s="11"/>
      <c r="F150" s="11"/>
      <c r="G150" s="11"/>
      <c r="H150" s="11"/>
      <c r="I150" s="19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9"/>
    </row>
    <row r="151" spans="2:66" s="1" customFormat="1">
      <c r="B151" s="11"/>
      <c r="C151" s="11"/>
      <c r="D151" s="11"/>
      <c r="E151" s="11"/>
      <c r="F151" s="11"/>
      <c r="G151" s="11"/>
      <c r="H151" s="11"/>
      <c r="I151" s="19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9"/>
    </row>
    <row r="152" spans="2:66" s="1" customFormat="1">
      <c r="B152" s="11"/>
      <c r="C152" s="11"/>
      <c r="D152" s="11"/>
      <c r="E152" s="11"/>
      <c r="F152" s="11"/>
      <c r="G152" s="11"/>
      <c r="H152" s="11"/>
      <c r="I152" s="19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9"/>
    </row>
    <row r="153" spans="2:66" s="1" customFormat="1">
      <c r="B153" s="11"/>
      <c r="C153" s="11"/>
      <c r="D153" s="11"/>
      <c r="E153" s="11"/>
      <c r="F153" s="11"/>
      <c r="G153" s="11"/>
      <c r="H153" s="11"/>
      <c r="I153" s="19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51"/>
      <c r="BF153" s="51"/>
      <c r="BG153" s="51"/>
      <c r="BH153" s="51"/>
      <c r="BI153" s="51"/>
      <c r="BJ153" s="51"/>
      <c r="BK153" s="51"/>
      <c r="BL153" s="51"/>
      <c r="BM153" s="51"/>
      <c r="BN153" s="59"/>
    </row>
    <row r="154" spans="2:66" s="1" customFormat="1">
      <c r="B154" s="11"/>
      <c r="C154" s="11"/>
      <c r="D154" s="11"/>
      <c r="E154" s="11"/>
      <c r="F154" s="11"/>
      <c r="G154" s="11"/>
      <c r="H154" s="11"/>
      <c r="I154" s="19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  <c r="AY154" s="51"/>
      <c r="AZ154" s="51"/>
      <c r="BA154" s="51"/>
      <c r="BB154" s="51"/>
      <c r="BC154" s="51"/>
      <c r="BD154" s="51"/>
      <c r="BE154" s="51"/>
      <c r="BF154" s="51"/>
      <c r="BG154" s="51"/>
      <c r="BH154" s="51"/>
      <c r="BI154" s="51"/>
      <c r="BJ154" s="51"/>
      <c r="BK154" s="51"/>
      <c r="BL154" s="51"/>
      <c r="BM154" s="51"/>
      <c r="BN154" s="59"/>
    </row>
    <row r="155" spans="2:66" s="1" customFormat="1">
      <c r="B155" s="11"/>
      <c r="C155" s="11"/>
      <c r="D155" s="11"/>
      <c r="E155" s="11"/>
      <c r="F155" s="11"/>
      <c r="G155" s="11"/>
      <c r="H155" s="11"/>
      <c r="I155" s="19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  <c r="AY155" s="51"/>
      <c r="AZ155" s="51"/>
      <c r="BA155" s="51"/>
      <c r="BB155" s="51"/>
      <c r="BC155" s="51"/>
      <c r="BD155" s="51"/>
      <c r="BE155" s="51"/>
      <c r="BF155" s="51"/>
      <c r="BG155" s="51"/>
      <c r="BH155" s="51"/>
      <c r="BI155" s="51"/>
      <c r="BJ155" s="51"/>
      <c r="BK155" s="51"/>
      <c r="BL155" s="51"/>
      <c r="BM155" s="51"/>
      <c r="BN155" s="59"/>
    </row>
    <row r="156" spans="2:66" s="1" customFormat="1">
      <c r="B156" s="11"/>
      <c r="C156" s="11"/>
      <c r="D156" s="11"/>
      <c r="E156" s="11"/>
      <c r="F156" s="11"/>
      <c r="G156" s="11"/>
      <c r="H156" s="11"/>
      <c r="I156" s="19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  <c r="AN156" s="51"/>
      <c r="AO156" s="51"/>
      <c r="AP156" s="51"/>
      <c r="AQ156" s="51"/>
      <c r="AR156" s="51"/>
      <c r="AS156" s="51"/>
      <c r="AT156" s="51"/>
      <c r="AU156" s="51"/>
      <c r="AV156" s="51"/>
      <c r="AW156" s="51"/>
      <c r="AX156" s="51"/>
      <c r="AY156" s="51"/>
      <c r="AZ156" s="51"/>
      <c r="BA156" s="51"/>
      <c r="BB156" s="51"/>
      <c r="BC156" s="51"/>
      <c r="BD156" s="51"/>
      <c r="BE156" s="51"/>
      <c r="BF156" s="51"/>
      <c r="BG156" s="51"/>
      <c r="BH156" s="51"/>
      <c r="BI156" s="51"/>
      <c r="BJ156" s="51"/>
      <c r="BK156" s="51"/>
      <c r="BL156" s="51"/>
      <c r="BM156" s="51"/>
      <c r="BN156" s="59"/>
    </row>
    <row r="157" spans="2:66" s="1" customFormat="1">
      <c r="B157" s="11"/>
      <c r="C157" s="11"/>
      <c r="D157" s="11"/>
      <c r="E157" s="11"/>
      <c r="F157" s="11"/>
      <c r="G157" s="11"/>
      <c r="H157" s="11"/>
      <c r="I157" s="19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1"/>
      <c r="AV157" s="51"/>
      <c r="AW157" s="51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51"/>
      <c r="BJ157" s="51"/>
      <c r="BK157" s="51"/>
      <c r="BL157" s="51"/>
      <c r="BM157" s="51"/>
      <c r="BN157" s="59"/>
    </row>
    <row r="158" spans="2:66" s="1" customFormat="1">
      <c r="B158" s="11"/>
      <c r="C158" s="11"/>
      <c r="D158" s="11"/>
      <c r="E158" s="11"/>
      <c r="F158" s="11"/>
      <c r="G158" s="11"/>
      <c r="H158" s="11"/>
      <c r="I158" s="19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1"/>
      <c r="AV158" s="51"/>
      <c r="AW158" s="51"/>
      <c r="AX158" s="51"/>
      <c r="AY158" s="51"/>
      <c r="AZ158" s="51"/>
      <c r="BA158" s="51"/>
      <c r="BB158" s="51"/>
      <c r="BC158" s="51"/>
      <c r="BD158" s="51"/>
      <c r="BE158" s="51"/>
      <c r="BF158" s="51"/>
      <c r="BG158" s="51"/>
      <c r="BH158" s="51"/>
      <c r="BI158" s="51"/>
      <c r="BJ158" s="51"/>
      <c r="BK158" s="51"/>
      <c r="BL158" s="51"/>
      <c r="BM158" s="51"/>
      <c r="BN158" s="59"/>
    </row>
    <row r="159" spans="2:66" s="1" customFormat="1">
      <c r="B159" s="11"/>
      <c r="C159" s="11"/>
      <c r="D159" s="11"/>
      <c r="E159" s="11"/>
      <c r="F159" s="11"/>
      <c r="G159" s="11"/>
      <c r="H159" s="11"/>
      <c r="I159" s="19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1"/>
      <c r="AV159" s="51"/>
      <c r="AW159" s="51"/>
      <c r="AX159" s="51"/>
      <c r="AY159" s="51"/>
      <c r="AZ159" s="51"/>
      <c r="BA159" s="51"/>
      <c r="BB159" s="51"/>
      <c r="BC159" s="51"/>
      <c r="BD159" s="51"/>
      <c r="BE159" s="51"/>
      <c r="BF159" s="51"/>
      <c r="BG159" s="51"/>
      <c r="BH159" s="51"/>
      <c r="BI159" s="51"/>
      <c r="BJ159" s="51"/>
      <c r="BK159" s="51"/>
      <c r="BL159" s="51"/>
      <c r="BM159" s="51"/>
      <c r="BN159" s="59"/>
    </row>
    <row r="160" spans="2:66" s="1" customFormat="1">
      <c r="B160" s="11"/>
      <c r="C160" s="11"/>
      <c r="D160" s="11"/>
      <c r="E160" s="11"/>
      <c r="F160" s="11"/>
      <c r="G160" s="11"/>
      <c r="H160" s="11"/>
      <c r="I160" s="19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1"/>
      <c r="AV160" s="51"/>
      <c r="AW160" s="51"/>
      <c r="AX160" s="51"/>
      <c r="AY160" s="51"/>
      <c r="AZ160" s="51"/>
      <c r="BA160" s="51"/>
      <c r="BB160" s="51"/>
      <c r="BC160" s="51"/>
      <c r="BD160" s="51"/>
      <c r="BE160" s="51"/>
      <c r="BF160" s="51"/>
      <c r="BG160" s="51"/>
      <c r="BH160" s="51"/>
      <c r="BI160" s="51"/>
      <c r="BJ160" s="51"/>
      <c r="BK160" s="51"/>
      <c r="BL160" s="51"/>
      <c r="BM160" s="51"/>
      <c r="BN160" s="59"/>
    </row>
    <row r="161" spans="2:66" s="1" customFormat="1">
      <c r="B161" s="11"/>
      <c r="C161" s="11"/>
      <c r="D161" s="11"/>
      <c r="E161" s="11"/>
      <c r="F161" s="11"/>
      <c r="G161" s="11"/>
      <c r="H161" s="11"/>
      <c r="I161" s="19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  <c r="AY161" s="51"/>
      <c r="AZ161" s="51"/>
      <c r="BA161" s="51"/>
      <c r="BB161" s="51"/>
      <c r="BC161" s="51"/>
      <c r="BD161" s="51"/>
      <c r="BE161" s="51"/>
      <c r="BF161" s="51"/>
      <c r="BG161" s="51"/>
      <c r="BH161" s="51"/>
      <c r="BI161" s="51"/>
      <c r="BJ161" s="51"/>
      <c r="BK161" s="51"/>
      <c r="BL161" s="51"/>
      <c r="BM161" s="51"/>
      <c r="BN161" s="59"/>
    </row>
    <row r="162" spans="2:66" s="1" customFormat="1">
      <c r="B162" s="11"/>
      <c r="C162" s="11"/>
      <c r="D162" s="11"/>
      <c r="E162" s="11"/>
      <c r="F162" s="11"/>
      <c r="G162" s="11"/>
      <c r="H162" s="11"/>
      <c r="I162" s="19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  <c r="AY162" s="51"/>
      <c r="AZ162" s="51"/>
      <c r="BA162" s="51"/>
      <c r="BB162" s="51"/>
      <c r="BC162" s="51"/>
      <c r="BD162" s="51"/>
      <c r="BE162" s="51"/>
      <c r="BF162" s="51"/>
      <c r="BG162" s="51"/>
      <c r="BH162" s="51"/>
      <c r="BI162" s="51"/>
      <c r="BJ162" s="51"/>
      <c r="BK162" s="51"/>
      <c r="BL162" s="51"/>
      <c r="BM162" s="51"/>
      <c r="BN162" s="59"/>
    </row>
    <row r="163" spans="2:66" s="1" customFormat="1">
      <c r="B163" s="11"/>
      <c r="C163" s="11"/>
      <c r="D163" s="11"/>
      <c r="E163" s="11"/>
      <c r="F163" s="11"/>
      <c r="G163" s="11"/>
      <c r="H163" s="11"/>
      <c r="I163" s="19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9"/>
    </row>
    <row r="164" spans="2:66" s="1" customFormat="1">
      <c r="B164" s="11"/>
      <c r="C164" s="11"/>
      <c r="D164" s="11"/>
      <c r="E164" s="11"/>
      <c r="F164" s="11"/>
      <c r="G164" s="11"/>
      <c r="H164" s="11"/>
      <c r="I164" s="19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9"/>
    </row>
    <row r="165" spans="2:66" s="1" customFormat="1">
      <c r="B165" s="11"/>
      <c r="C165" s="11"/>
      <c r="D165" s="11"/>
      <c r="E165" s="11"/>
      <c r="F165" s="11"/>
      <c r="G165" s="11"/>
      <c r="H165" s="11"/>
      <c r="I165" s="19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  <c r="AY165" s="51"/>
      <c r="AZ165" s="51"/>
      <c r="BA165" s="51"/>
      <c r="BB165" s="51"/>
      <c r="BC165" s="51"/>
      <c r="BD165" s="51"/>
      <c r="BE165" s="51"/>
      <c r="BF165" s="51"/>
      <c r="BG165" s="51"/>
      <c r="BH165" s="51"/>
      <c r="BI165" s="51"/>
      <c r="BJ165" s="51"/>
      <c r="BK165" s="51"/>
      <c r="BL165" s="51"/>
      <c r="BM165" s="51"/>
      <c r="BN165" s="59"/>
    </row>
    <row r="166" spans="2:66" s="1" customFormat="1">
      <c r="B166" s="11"/>
      <c r="C166" s="11"/>
      <c r="D166" s="11"/>
      <c r="E166" s="11"/>
      <c r="F166" s="11"/>
      <c r="G166" s="11"/>
      <c r="H166" s="11"/>
      <c r="I166" s="19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  <c r="AN166" s="51"/>
      <c r="AO166" s="51"/>
      <c r="AP166" s="51"/>
      <c r="AQ166" s="51"/>
      <c r="AR166" s="51"/>
      <c r="AS166" s="51"/>
      <c r="AT166" s="51"/>
      <c r="AU166" s="51"/>
      <c r="AV166" s="51"/>
      <c r="AW166" s="51"/>
      <c r="AX166" s="51"/>
      <c r="AY166" s="51"/>
      <c r="AZ166" s="51"/>
      <c r="BA166" s="51"/>
      <c r="BB166" s="51"/>
      <c r="BC166" s="51"/>
      <c r="BD166" s="51"/>
      <c r="BE166" s="51"/>
      <c r="BF166" s="51"/>
      <c r="BG166" s="51"/>
      <c r="BH166" s="51"/>
      <c r="BI166" s="51"/>
      <c r="BJ166" s="51"/>
      <c r="BK166" s="51"/>
      <c r="BL166" s="51"/>
      <c r="BM166" s="51"/>
      <c r="BN166" s="59"/>
    </row>
    <row r="167" spans="2:66" s="1" customFormat="1">
      <c r="B167" s="11"/>
      <c r="C167" s="11"/>
      <c r="D167" s="11"/>
      <c r="E167" s="11"/>
      <c r="F167" s="11"/>
      <c r="G167" s="11"/>
      <c r="H167" s="11"/>
      <c r="I167" s="19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  <c r="AN167" s="51"/>
      <c r="AO167" s="51"/>
      <c r="AP167" s="51"/>
      <c r="AQ167" s="51"/>
      <c r="AR167" s="51"/>
      <c r="AS167" s="51"/>
      <c r="AT167" s="51"/>
      <c r="AU167" s="51"/>
      <c r="AV167" s="51"/>
      <c r="AW167" s="51"/>
      <c r="AX167" s="51"/>
      <c r="AY167" s="51"/>
      <c r="AZ167" s="51"/>
      <c r="BA167" s="51"/>
      <c r="BB167" s="51"/>
      <c r="BC167" s="51"/>
      <c r="BD167" s="51"/>
      <c r="BE167" s="51"/>
      <c r="BF167" s="51"/>
      <c r="BG167" s="51"/>
      <c r="BH167" s="51"/>
      <c r="BI167" s="51"/>
      <c r="BJ167" s="51"/>
      <c r="BK167" s="51"/>
      <c r="BL167" s="51"/>
      <c r="BM167" s="51"/>
      <c r="BN167" s="59"/>
    </row>
    <row r="168" spans="2:66" s="1" customFormat="1">
      <c r="B168" s="11"/>
      <c r="C168" s="11"/>
      <c r="D168" s="11"/>
      <c r="E168" s="11"/>
      <c r="F168" s="11"/>
      <c r="G168" s="11"/>
      <c r="H168" s="11"/>
      <c r="I168" s="19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  <c r="AY168" s="51"/>
      <c r="AZ168" s="51"/>
      <c r="BA168" s="51"/>
      <c r="BB168" s="51"/>
      <c r="BC168" s="51"/>
      <c r="BD168" s="51"/>
      <c r="BE168" s="51"/>
      <c r="BF168" s="51"/>
      <c r="BG168" s="51"/>
      <c r="BH168" s="51"/>
      <c r="BI168" s="51"/>
      <c r="BJ168" s="51"/>
      <c r="BK168" s="51"/>
      <c r="BL168" s="51"/>
      <c r="BM168" s="51"/>
      <c r="BN168" s="59"/>
    </row>
    <row r="169" spans="2:66" s="1" customFormat="1">
      <c r="B169" s="11"/>
      <c r="C169" s="11"/>
      <c r="D169" s="11"/>
      <c r="E169" s="11"/>
      <c r="F169" s="11"/>
      <c r="G169" s="11"/>
      <c r="H169" s="11"/>
      <c r="I169" s="19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9"/>
    </row>
    <row r="170" spans="2:66" s="1" customFormat="1">
      <c r="B170" s="11"/>
      <c r="C170" s="11"/>
      <c r="D170" s="11"/>
      <c r="E170" s="11"/>
      <c r="F170" s="11"/>
      <c r="G170" s="11"/>
      <c r="H170" s="11"/>
      <c r="I170" s="19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9"/>
    </row>
    <row r="171" spans="2:66" s="1" customFormat="1">
      <c r="B171" s="11"/>
      <c r="C171" s="11"/>
      <c r="D171" s="11"/>
      <c r="E171" s="11"/>
      <c r="F171" s="11"/>
      <c r="G171" s="11"/>
      <c r="H171" s="11"/>
      <c r="I171" s="19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  <c r="AY171" s="51"/>
      <c r="AZ171" s="51"/>
      <c r="BA171" s="51"/>
      <c r="BB171" s="51"/>
      <c r="BC171" s="51"/>
      <c r="BD171" s="51"/>
      <c r="BE171" s="51"/>
      <c r="BF171" s="51"/>
      <c r="BG171" s="51"/>
      <c r="BH171" s="51"/>
      <c r="BI171" s="51"/>
      <c r="BJ171" s="51"/>
      <c r="BK171" s="51"/>
      <c r="BL171" s="51"/>
      <c r="BM171" s="51"/>
      <c r="BN171" s="59"/>
    </row>
    <row r="172" spans="2:66" s="1" customFormat="1">
      <c r="B172" s="11"/>
      <c r="C172" s="11"/>
      <c r="D172" s="11"/>
      <c r="E172" s="11"/>
      <c r="F172" s="11"/>
      <c r="G172" s="11"/>
      <c r="H172" s="11"/>
      <c r="I172" s="19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  <c r="AN172" s="51"/>
      <c r="AO172" s="51"/>
      <c r="AP172" s="51"/>
      <c r="AQ172" s="51"/>
      <c r="AR172" s="51"/>
      <c r="AS172" s="51"/>
      <c r="AT172" s="51"/>
      <c r="AU172" s="51"/>
      <c r="AV172" s="51"/>
      <c r="AW172" s="51"/>
      <c r="AX172" s="51"/>
      <c r="AY172" s="51"/>
      <c r="AZ172" s="51"/>
      <c r="BA172" s="51"/>
      <c r="BB172" s="51"/>
      <c r="BC172" s="51"/>
      <c r="BD172" s="51"/>
      <c r="BE172" s="51"/>
      <c r="BF172" s="51"/>
      <c r="BG172" s="51"/>
      <c r="BH172" s="51"/>
      <c r="BI172" s="51"/>
      <c r="BJ172" s="51"/>
      <c r="BK172" s="51"/>
      <c r="BL172" s="51"/>
      <c r="BM172" s="51"/>
      <c r="BN172" s="59"/>
    </row>
    <row r="173" spans="2:66" s="1" customFormat="1">
      <c r="B173" s="11"/>
      <c r="C173" s="11"/>
      <c r="D173" s="11"/>
      <c r="E173" s="11"/>
      <c r="F173" s="11"/>
      <c r="G173" s="11"/>
      <c r="H173" s="11"/>
      <c r="I173" s="19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  <c r="AY173" s="51"/>
      <c r="AZ173" s="51"/>
      <c r="BA173" s="51"/>
      <c r="BB173" s="51"/>
      <c r="BC173" s="51"/>
      <c r="BD173" s="51"/>
      <c r="BE173" s="51"/>
      <c r="BF173" s="51"/>
      <c r="BG173" s="51"/>
      <c r="BH173" s="51"/>
      <c r="BI173" s="51"/>
      <c r="BJ173" s="51"/>
      <c r="BK173" s="51"/>
      <c r="BL173" s="51"/>
      <c r="BM173" s="51"/>
      <c r="BN173" s="59"/>
    </row>
    <row r="174" spans="2:66" s="1" customFormat="1">
      <c r="B174" s="11"/>
      <c r="C174" s="11"/>
      <c r="D174" s="11"/>
      <c r="E174" s="11"/>
      <c r="F174" s="11"/>
      <c r="G174" s="11"/>
      <c r="H174" s="11"/>
      <c r="I174" s="19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51"/>
      <c r="BJ174" s="51"/>
      <c r="BK174" s="51"/>
      <c r="BL174" s="51"/>
      <c r="BM174" s="51"/>
      <c r="BN174" s="59"/>
    </row>
    <row r="175" spans="2:66" s="1" customFormat="1">
      <c r="B175" s="11"/>
      <c r="C175" s="11"/>
      <c r="D175" s="11"/>
      <c r="E175" s="11"/>
      <c r="F175" s="11"/>
      <c r="G175" s="11"/>
      <c r="H175" s="11"/>
      <c r="I175" s="19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9"/>
    </row>
    <row r="176" spans="2:66" s="1" customFormat="1">
      <c r="B176" s="11"/>
      <c r="C176" s="11"/>
      <c r="D176" s="11"/>
      <c r="E176" s="11"/>
      <c r="F176" s="11"/>
      <c r="G176" s="11"/>
      <c r="H176" s="11"/>
      <c r="I176" s="19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  <c r="AN176" s="51"/>
      <c r="AO176" s="51"/>
      <c r="AP176" s="51"/>
      <c r="AQ176" s="51"/>
      <c r="AR176" s="51"/>
      <c r="AS176" s="51"/>
      <c r="AT176" s="51"/>
      <c r="AU176" s="51"/>
      <c r="AV176" s="51"/>
      <c r="AW176" s="51"/>
      <c r="AX176" s="51"/>
      <c r="AY176" s="51"/>
      <c r="AZ176" s="51"/>
      <c r="BA176" s="51"/>
      <c r="BB176" s="51"/>
      <c r="BC176" s="51"/>
      <c r="BD176" s="51"/>
      <c r="BE176" s="51"/>
      <c r="BF176" s="51"/>
      <c r="BG176" s="51"/>
      <c r="BH176" s="51"/>
      <c r="BI176" s="51"/>
      <c r="BJ176" s="51"/>
      <c r="BK176" s="51"/>
      <c r="BL176" s="51"/>
      <c r="BM176" s="51"/>
      <c r="BN176" s="59"/>
    </row>
    <row r="177" spans="1:66" s="1" customFormat="1">
      <c r="A177" s="51"/>
      <c r="B177" s="11"/>
      <c r="C177" s="11"/>
      <c r="D177" s="11"/>
      <c r="E177" s="11"/>
      <c r="F177" s="11"/>
      <c r="G177" s="11"/>
      <c r="H177" s="11"/>
      <c r="I177" s="19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  <c r="AN177" s="51"/>
      <c r="AO177" s="51"/>
      <c r="AP177" s="51"/>
      <c r="AQ177" s="51"/>
      <c r="AR177" s="51"/>
      <c r="AS177" s="51"/>
      <c r="AT177" s="51"/>
      <c r="AU177" s="51"/>
      <c r="AV177" s="51"/>
      <c r="AW177" s="51"/>
      <c r="AX177" s="51"/>
      <c r="AY177" s="51"/>
      <c r="AZ177" s="51"/>
      <c r="BA177" s="51"/>
      <c r="BB177" s="51"/>
      <c r="BC177" s="51"/>
      <c r="BD177" s="51"/>
      <c r="BE177" s="51"/>
      <c r="BF177" s="51"/>
      <c r="BG177" s="51"/>
      <c r="BH177" s="51"/>
      <c r="BI177" s="51"/>
      <c r="BJ177" s="51"/>
      <c r="BK177" s="51"/>
      <c r="BL177" s="51"/>
      <c r="BM177" s="51"/>
      <c r="BN177" s="59"/>
    </row>
    <row r="178" spans="1:66" s="1" customFormat="1">
      <c r="A178" s="51"/>
      <c r="B178" s="11"/>
      <c r="C178" s="11"/>
      <c r="D178" s="11"/>
      <c r="E178" s="11"/>
      <c r="F178" s="11"/>
      <c r="G178" s="11"/>
      <c r="H178" s="11"/>
      <c r="I178" s="19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51"/>
      <c r="AV178" s="51"/>
      <c r="AW178" s="51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51"/>
      <c r="BJ178" s="51"/>
      <c r="BK178" s="51"/>
      <c r="BL178" s="51"/>
      <c r="BM178" s="51"/>
      <c r="BN178" s="59"/>
    </row>
    <row r="179" spans="1:66" s="1" customFormat="1">
      <c r="A179" s="51"/>
      <c r="B179" s="11"/>
      <c r="C179" s="11"/>
      <c r="D179" s="11"/>
      <c r="E179" s="11"/>
      <c r="F179" s="11"/>
      <c r="G179" s="11"/>
      <c r="H179" s="11"/>
      <c r="I179" s="19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51"/>
      <c r="AV179" s="51"/>
      <c r="AW179" s="51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51"/>
      <c r="BJ179" s="51"/>
      <c r="BK179" s="51"/>
      <c r="BL179" s="51"/>
      <c r="BM179" s="51"/>
      <c r="BN179" s="59"/>
    </row>
    <row r="180" spans="1:66" s="1" customFormat="1">
      <c r="A180" s="51"/>
      <c r="B180" s="11"/>
      <c r="C180" s="11"/>
      <c r="D180" s="11"/>
      <c r="E180" s="11"/>
      <c r="F180" s="11"/>
      <c r="G180" s="11"/>
      <c r="H180" s="11"/>
      <c r="I180" s="19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9"/>
    </row>
    <row r="181" spans="1:66" s="1" customFormat="1">
      <c r="A181" s="51"/>
      <c r="B181" s="11"/>
      <c r="C181" s="11"/>
      <c r="D181" s="11"/>
      <c r="E181" s="11"/>
      <c r="F181" s="11"/>
      <c r="G181" s="11"/>
      <c r="H181" s="11"/>
      <c r="I181" s="19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  <c r="AY181" s="51"/>
      <c r="AZ181" s="51"/>
      <c r="BA181" s="51"/>
      <c r="BB181" s="51"/>
      <c r="BC181" s="51"/>
      <c r="BD181" s="51"/>
      <c r="BE181" s="51"/>
      <c r="BF181" s="51"/>
      <c r="BG181" s="51"/>
      <c r="BH181" s="51"/>
      <c r="BI181" s="51"/>
      <c r="BJ181" s="51"/>
      <c r="BK181" s="51"/>
      <c r="BL181" s="51"/>
      <c r="BM181" s="51"/>
      <c r="BN181" s="59"/>
    </row>
    <row r="182" spans="1:66" s="1" customFormat="1">
      <c r="A182" s="51"/>
      <c r="B182" s="11"/>
      <c r="C182" s="11"/>
      <c r="D182" s="11"/>
      <c r="E182" s="11"/>
      <c r="F182" s="11"/>
      <c r="G182" s="11"/>
      <c r="H182" s="11"/>
      <c r="I182" s="19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51"/>
      <c r="AW182" s="51"/>
      <c r="AX182" s="51"/>
      <c r="AY182" s="51"/>
      <c r="AZ182" s="51"/>
      <c r="BA182" s="51"/>
      <c r="BB182" s="51"/>
      <c r="BC182" s="51"/>
      <c r="BD182" s="51"/>
      <c r="BE182" s="51"/>
      <c r="BF182" s="51"/>
      <c r="BG182" s="51"/>
      <c r="BH182" s="51"/>
      <c r="BI182" s="51"/>
      <c r="BJ182" s="51"/>
      <c r="BK182" s="51"/>
      <c r="BL182" s="51"/>
      <c r="BM182" s="51"/>
      <c r="BN182" s="59"/>
    </row>
    <row r="183" spans="1:66" s="1" customFormat="1">
      <c r="A183" s="51"/>
      <c r="B183" s="11"/>
      <c r="C183" s="11"/>
      <c r="D183" s="11"/>
      <c r="E183" s="11"/>
      <c r="F183" s="11"/>
      <c r="G183" s="11"/>
      <c r="H183" s="11"/>
      <c r="I183" s="19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  <c r="AY183" s="51"/>
      <c r="AZ183" s="51"/>
      <c r="BA183" s="51"/>
      <c r="BB183" s="51"/>
      <c r="BC183" s="51"/>
      <c r="BD183" s="51"/>
      <c r="BE183" s="51"/>
      <c r="BF183" s="51"/>
      <c r="BG183" s="51"/>
      <c r="BH183" s="51"/>
      <c r="BI183" s="51"/>
      <c r="BJ183" s="51"/>
      <c r="BK183" s="51"/>
      <c r="BL183" s="51"/>
      <c r="BM183" s="51"/>
      <c r="BN183" s="59"/>
    </row>
    <row r="184" spans="1:66" s="1" customFormat="1">
      <c r="A184" s="51"/>
      <c r="B184" s="11"/>
      <c r="C184" s="11"/>
      <c r="D184" s="11"/>
      <c r="E184" s="11"/>
      <c r="F184" s="11"/>
      <c r="G184" s="11"/>
      <c r="H184" s="11"/>
      <c r="I184" s="19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  <c r="AP184" s="51"/>
      <c r="AQ184" s="51"/>
      <c r="AR184" s="51"/>
      <c r="AS184" s="51"/>
      <c r="AT184" s="51"/>
      <c r="AU184" s="51"/>
      <c r="AV184" s="51"/>
      <c r="AW184" s="51"/>
      <c r="AX184" s="51"/>
      <c r="AY184" s="51"/>
      <c r="AZ184" s="51"/>
      <c r="BA184" s="51"/>
      <c r="BB184" s="51"/>
      <c r="BC184" s="51"/>
      <c r="BD184" s="51"/>
      <c r="BE184" s="51"/>
      <c r="BF184" s="51"/>
      <c r="BG184" s="51"/>
      <c r="BH184" s="51"/>
      <c r="BI184" s="51"/>
      <c r="BJ184" s="51"/>
      <c r="BK184" s="51"/>
      <c r="BL184" s="51"/>
      <c r="BM184" s="51"/>
      <c r="BN184" s="59"/>
    </row>
    <row r="185" spans="1:66" s="1" customFormat="1">
      <c r="A185" s="51"/>
      <c r="B185" s="11"/>
      <c r="C185" s="11"/>
      <c r="D185" s="11"/>
      <c r="E185" s="11"/>
      <c r="F185" s="11"/>
      <c r="G185" s="11"/>
      <c r="H185" s="11"/>
      <c r="I185" s="19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9"/>
    </row>
    <row r="186" spans="1:66" s="1" customFormat="1">
      <c r="A186" s="51"/>
      <c r="B186" s="11"/>
      <c r="C186" s="11"/>
      <c r="D186" s="11"/>
      <c r="E186" s="11"/>
      <c r="F186" s="11"/>
      <c r="G186" s="11"/>
      <c r="H186" s="11"/>
      <c r="I186" s="19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51"/>
      <c r="BA186" s="51"/>
      <c r="BB186" s="51"/>
      <c r="BC186" s="51"/>
      <c r="BD186" s="51"/>
      <c r="BE186" s="51"/>
      <c r="BF186" s="51"/>
      <c r="BG186" s="51"/>
      <c r="BH186" s="51"/>
      <c r="BI186" s="51"/>
      <c r="BJ186" s="51"/>
      <c r="BK186" s="51"/>
      <c r="BL186" s="51"/>
      <c r="BM186" s="51"/>
      <c r="BN186" s="59"/>
    </row>
    <row r="187" spans="1:66">
      <c r="A187" s="58"/>
      <c r="B187" s="10"/>
      <c r="C187" s="10"/>
      <c r="D187" s="10"/>
      <c r="E187" s="10"/>
      <c r="F187" s="10"/>
      <c r="G187" s="10"/>
      <c r="H187" s="10"/>
      <c r="I187" s="10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</row>
    <row r="188" spans="1:66">
      <c r="A188" s="51"/>
      <c r="B188" s="10"/>
      <c r="C188" s="10"/>
      <c r="D188" s="10"/>
      <c r="E188" s="10"/>
      <c r="F188" s="10"/>
      <c r="G188" s="10"/>
      <c r="H188" s="10"/>
      <c r="I188" s="10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</row>
    <row r="189" spans="1:66">
      <c r="A189" s="51"/>
      <c r="B189" s="10"/>
      <c r="C189" s="10"/>
      <c r="D189" s="10"/>
      <c r="E189" s="10"/>
      <c r="F189" s="10"/>
      <c r="G189" s="10"/>
      <c r="H189" s="10"/>
      <c r="I189" s="10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51"/>
      <c r="BJ189" s="51"/>
      <c r="BK189" s="51"/>
      <c r="BL189" s="51"/>
      <c r="BM189" s="51"/>
    </row>
    <row r="190" spans="1:66">
      <c r="A190" s="51"/>
      <c r="B190" s="10"/>
      <c r="C190" s="10"/>
      <c r="D190" s="10"/>
      <c r="E190" s="10"/>
      <c r="F190" s="10"/>
      <c r="G190" s="10"/>
      <c r="H190" s="10"/>
      <c r="I190" s="10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51"/>
      <c r="AV190" s="51"/>
      <c r="AW190" s="51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51"/>
      <c r="BJ190" s="51"/>
      <c r="BK190" s="51"/>
      <c r="BL190" s="51"/>
      <c r="BM190" s="51"/>
    </row>
    <row r="191" spans="1:66">
      <c r="A191" s="51"/>
      <c r="B191" s="10"/>
      <c r="C191" s="10"/>
      <c r="D191" s="10"/>
      <c r="E191" s="10"/>
      <c r="F191" s="10"/>
      <c r="G191" s="10"/>
      <c r="H191" s="10"/>
      <c r="I191" s="10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51"/>
      <c r="AW191" s="51"/>
      <c r="AX191" s="51"/>
      <c r="AY191" s="51"/>
      <c r="AZ191" s="51"/>
      <c r="BA191" s="51"/>
      <c r="BB191" s="51"/>
      <c r="BC191" s="51"/>
      <c r="BD191" s="51"/>
      <c r="BE191" s="51"/>
      <c r="BF191" s="51"/>
      <c r="BG191" s="51"/>
      <c r="BH191" s="51"/>
      <c r="BI191" s="51"/>
      <c r="BJ191" s="51"/>
      <c r="BK191" s="51"/>
      <c r="BL191" s="51"/>
      <c r="BM191" s="51"/>
    </row>
    <row r="192" spans="1:66">
      <c r="A192" s="51"/>
      <c r="B192" s="10"/>
      <c r="C192" s="10"/>
      <c r="D192" s="10"/>
      <c r="E192" s="10"/>
      <c r="F192" s="10"/>
      <c r="G192" s="10"/>
      <c r="H192" s="10"/>
      <c r="I192" s="10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51"/>
      <c r="AW192" s="51"/>
      <c r="AX192" s="51"/>
      <c r="AY192" s="51"/>
      <c r="AZ192" s="51"/>
      <c r="BA192" s="51"/>
      <c r="BB192" s="51"/>
      <c r="BC192" s="51"/>
      <c r="BD192" s="51"/>
      <c r="BE192" s="51"/>
      <c r="BF192" s="51"/>
      <c r="BG192" s="51"/>
      <c r="BH192" s="51"/>
      <c r="BI192" s="51"/>
      <c r="BJ192" s="51"/>
      <c r="BK192" s="51"/>
      <c r="BL192" s="51"/>
      <c r="BM192" s="51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</row>
  </sheetData>
  <sheetProtection algorithmName="SHA-512" hashValue="1sWXOiXqUcsfcsMZnxbl1WkxQE+t/s2hYH8zDpOAkrBcCkyAFFYoxztneebhb+V0jDHLhSPmMtIlKh6rI3Uchg==" saltValue="Waeujn4hoNHjEUkvqwto1g==" spinCount="100000" sheet="1" objects="1" scenarios="1"/>
  <protectedRanges>
    <protectedRange sqref="C13:D15" name="Intervalo1"/>
  </protectedRanges>
  <mergeCells count="11">
    <mergeCell ref="B1:I1"/>
    <mergeCell ref="B2:I2"/>
    <mergeCell ref="B4:I4"/>
    <mergeCell ref="B11:I11"/>
    <mergeCell ref="B17:I18"/>
    <mergeCell ref="C13:D13"/>
    <mergeCell ref="C14:D14"/>
    <mergeCell ref="C15:D15"/>
    <mergeCell ref="G6:I6"/>
    <mergeCell ref="G7:I7"/>
    <mergeCell ref="G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338"/>
  <sheetViews>
    <sheetView zoomScaleNormal="100" zoomScaleSheetLayoutView="100" workbookViewId="0">
      <selection sqref="A1:P1"/>
    </sheetView>
  </sheetViews>
  <sheetFormatPr defaultRowHeight="14.25"/>
  <cols>
    <col min="1" max="1" width="16.75" style="3" customWidth="1"/>
    <col min="2" max="2" width="28" customWidth="1"/>
    <col min="3" max="3" width="11" customWidth="1"/>
    <col min="4" max="4" width="24" customWidth="1"/>
    <col min="5" max="6" width="12" customWidth="1"/>
    <col min="7" max="7" width="14" customWidth="1"/>
    <col min="8" max="8" width="18" customWidth="1"/>
    <col min="9" max="9" width="13" customWidth="1"/>
    <col min="10" max="10" width="16" customWidth="1"/>
    <col min="11" max="11" width="18" customWidth="1"/>
    <col min="12" max="12" width="17" customWidth="1"/>
    <col min="13" max="13" width="15" customWidth="1"/>
    <col min="14" max="15" width="18" customWidth="1"/>
    <col min="16" max="16" width="28" customWidth="1"/>
    <col min="17" max="97" width="9" style="1"/>
  </cols>
  <sheetData>
    <row r="1" spans="1:97" ht="32.1" customHeight="1">
      <c r="A1" s="104" t="s">
        <v>23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2"/>
      <c r="R1" s="12"/>
      <c r="S1" s="12"/>
      <c r="T1" s="12"/>
      <c r="U1" s="12"/>
      <c r="V1" s="12"/>
      <c r="W1" s="12"/>
      <c r="X1" s="12"/>
      <c r="Y1" s="12"/>
      <c r="Z1" s="12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</row>
    <row r="2" spans="1:97">
      <c r="A2" s="105" t="s">
        <v>24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1"/>
      <c r="R2" s="11"/>
      <c r="S2" s="11"/>
      <c r="T2" s="11"/>
      <c r="U2" s="11"/>
      <c r="V2" s="11"/>
      <c r="W2" s="11"/>
      <c r="X2" s="11"/>
      <c r="Y2" s="11"/>
      <c r="Z2" s="1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</row>
    <row r="3" spans="1:97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3"/>
      <c r="R3" s="13"/>
      <c r="S3" s="13"/>
      <c r="T3" s="13"/>
      <c r="U3" s="13"/>
      <c r="V3" s="13"/>
      <c r="W3" s="13"/>
      <c r="X3" s="13"/>
      <c r="Y3" s="13"/>
      <c r="Z3" s="13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</row>
    <row r="4" spans="1:97" s="1" customFormat="1">
      <c r="A4" s="24"/>
      <c r="B4" s="11"/>
      <c r="C4" s="13"/>
      <c r="D4" s="11"/>
      <c r="E4" s="11"/>
      <c r="F4" s="13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</row>
    <row r="5" spans="1:97" ht="23.25" customHeight="1">
      <c r="A5" s="25" t="s">
        <v>25</v>
      </c>
      <c r="B5" s="61">
        <f>SUMIF($C$12:$C$211,"Entrada",$E$12:$E$211)</f>
        <v>0</v>
      </c>
      <c r="C5" s="11"/>
      <c r="D5" s="8" t="s">
        <v>26</v>
      </c>
      <c r="E5" s="61">
        <f>SUM($L$12:$L$211)</f>
        <v>0</v>
      </c>
      <c r="F5" s="11"/>
      <c r="G5" s="108" t="s">
        <v>27</v>
      </c>
      <c r="H5" s="108"/>
      <c r="I5" s="108"/>
      <c r="J5" s="108"/>
      <c r="K5" s="108"/>
      <c r="L5" s="108"/>
      <c r="M5" s="108"/>
      <c r="N5" s="108"/>
      <c r="O5" s="108"/>
      <c r="P5" s="108"/>
      <c r="Q5" s="14"/>
      <c r="R5" s="14"/>
      <c r="S5" s="14"/>
      <c r="T5" s="14"/>
      <c r="U5" s="14"/>
      <c r="V5" s="14"/>
      <c r="W5" s="14"/>
      <c r="X5" s="14"/>
      <c r="Y5" s="14"/>
      <c r="Z5" s="14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</row>
    <row r="6" spans="1:97" ht="25.5" customHeight="1">
      <c r="A6" s="25" t="s">
        <v>28</v>
      </c>
      <c r="B6" s="61">
        <f>SUMIF($C$12:$C$211,"Saída",$E$12:$E$211)</f>
        <v>0</v>
      </c>
      <c r="C6" s="11"/>
      <c r="D6" s="8" t="s">
        <v>29</v>
      </c>
      <c r="E6" s="61">
        <f>SUM($N$12:$N$211)</f>
        <v>0</v>
      </c>
      <c r="F6" s="11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1"/>
      <c r="R6" s="11"/>
      <c r="S6" s="11"/>
      <c r="T6" s="11"/>
      <c r="U6" s="11"/>
      <c r="V6" s="11"/>
      <c r="W6" s="11"/>
      <c r="X6" s="11"/>
      <c r="Y6" s="11"/>
      <c r="Z6" s="1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</row>
    <row r="7" spans="1:97" ht="28.5" customHeight="1">
      <c r="A7" s="25" t="s">
        <v>30</v>
      </c>
      <c r="B7" s="61">
        <f>SUM($J$12:$J$211)</f>
        <v>0</v>
      </c>
      <c r="C7" s="11"/>
      <c r="D7" s="8" t="s">
        <v>31</v>
      </c>
      <c r="E7" s="61">
        <f>SUM($O$12:$O$211)</f>
        <v>0</v>
      </c>
      <c r="F7" s="11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3"/>
      <c r="R7" s="13"/>
      <c r="S7" s="13"/>
      <c r="T7" s="13"/>
      <c r="U7" s="13"/>
      <c r="V7" s="13"/>
      <c r="W7" s="13"/>
      <c r="X7" s="13"/>
      <c r="Y7" s="13"/>
      <c r="Z7" s="13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</row>
    <row r="8" spans="1:97" s="1" customFormat="1">
      <c r="A8" s="24"/>
      <c r="B8" s="11"/>
      <c r="C8" s="14"/>
      <c r="D8" s="11"/>
      <c r="E8" s="11"/>
      <c r="F8" s="14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</row>
    <row r="9" spans="1:97" s="1" customFormat="1">
      <c r="A9" s="24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</row>
    <row r="10" spans="1:97" s="4" customFormat="1" ht="26.25" customHeight="1">
      <c r="A10" s="117" t="s">
        <v>32</v>
      </c>
      <c r="B10" s="117"/>
      <c r="C10" s="117"/>
      <c r="D10" s="117"/>
      <c r="E10" s="117"/>
      <c r="F10" s="117"/>
      <c r="G10" s="117"/>
      <c r="H10" s="118" t="s">
        <v>33</v>
      </c>
      <c r="I10" s="118"/>
      <c r="J10" s="118"/>
      <c r="K10" s="118"/>
      <c r="L10" s="118"/>
      <c r="M10" s="118"/>
      <c r="N10" s="118"/>
      <c r="O10" s="118"/>
      <c r="P10" s="11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</row>
    <row r="11" spans="1:97" ht="33.950000000000003" customHeight="1">
      <c r="A11" s="38" t="s">
        <v>34</v>
      </c>
      <c r="B11" s="38" t="s">
        <v>35</v>
      </c>
      <c r="C11" s="38" t="s">
        <v>36</v>
      </c>
      <c r="D11" s="38" t="s">
        <v>37</v>
      </c>
      <c r="E11" s="38" t="s">
        <v>38</v>
      </c>
      <c r="F11" s="38" t="s">
        <v>39</v>
      </c>
      <c r="G11" s="38" t="s">
        <v>40</v>
      </c>
      <c r="H11" s="38" t="s">
        <v>41</v>
      </c>
      <c r="I11" s="38" t="s">
        <v>42</v>
      </c>
      <c r="J11" s="38" t="s">
        <v>43</v>
      </c>
      <c r="K11" s="38" t="s">
        <v>44</v>
      </c>
      <c r="L11" s="38" t="s">
        <v>26</v>
      </c>
      <c r="M11" s="38" t="s">
        <v>45</v>
      </c>
      <c r="N11" s="38" t="s">
        <v>29</v>
      </c>
      <c r="O11" s="38" t="s">
        <v>31</v>
      </c>
      <c r="P11" s="38" t="s">
        <v>46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</row>
    <row r="12" spans="1:97">
      <c r="A12" s="63"/>
      <c r="B12" s="64"/>
      <c r="C12" s="64"/>
      <c r="D12" s="64"/>
      <c r="E12" s="65"/>
      <c r="F12" s="64"/>
      <c r="G12" s="64"/>
      <c r="H12" s="64"/>
      <c r="I12" s="65"/>
      <c r="J12" s="31">
        <f>IF(C12&lt;&gt;"Saída",0,IF(F12="Mensal",E12,IF(F12="Trimestral",E12/3,IF(F12="Semestral",E12/6,IF(F12="Anual",E12/12,0)))))</f>
        <v>0</v>
      </c>
      <c r="K12" s="31">
        <f t="shared" ref="K12:K43" si="0">IF(C12&lt;&gt;"Saída",0,IF(OR(H12="",H12="Por rever",H12="Rever mais tarde",H12="Manter"),J12,IF(H12="Cancelar",0,IF(I12="",J12,IF(F12="Mensal",I12,IF(F12="Trimestral",I12/3,IF(F12="Semestral",I12/6,IF(F12="Anual",I12/12,0))))))))</f>
        <v>0</v>
      </c>
      <c r="L12" s="31">
        <f>MAX(0,J12-K12)</f>
        <v>0</v>
      </c>
      <c r="M12" s="64"/>
      <c r="N12" s="31">
        <f t="shared" ref="N12:N43" si="1">IF(M12="Sim",L12,0)</f>
        <v>0</v>
      </c>
      <c r="O12" s="31">
        <f t="shared" ref="O12:O43" si="2">N12*12</f>
        <v>0</v>
      </c>
      <c r="P12" s="64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</row>
    <row r="13" spans="1:97">
      <c r="A13" s="63"/>
      <c r="B13" s="64"/>
      <c r="C13" s="64"/>
      <c r="D13" s="64"/>
      <c r="E13" s="65"/>
      <c r="F13" s="64"/>
      <c r="G13" s="64"/>
      <c r="H13" s="64"/>
      <c r="I13" s="65"/>
      <c r="J13" s="31">
        <f t="shared" ref="J13:J43" si="3">IF(C13&lt;&gt;"Saída",0,IF(F13="Mensal",E13,IF(F13="Trimestral",E13/3,IF(F13="Semestral",E13/6,IF(F13="Anual",E13/12,0)))))</f>
        <v>0</v>
      </c>
      <c r="K13" s="31">
        <f t="shared" si="0"/>
        <v>0</v>
      </c>
      <c r="L13" s="31">
        <f t="shared" ref="L13:L43" si="4">MAX(0,J13-K13)</f>
        <v>0</v>
      </c>
      <c r="M13" s="64"/>
      <c r="N13" s="31">
        <f t="shared" si="1"/>
        <v>0</v>
      </c>
      <c r="O13" s="31">
        <f t="shared" si="2"/>
        <v>0</v>
      </c>
      <c r="P13" s="64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</row>
    <row r="14" spans="1:97">
      <c r="A14" s="63"/>
      <c r="B14" s="64"/>
      <c r="C14" s="64"/>
      <c r="D14" s="64"/>
      <c r="E14" s="65"/>
      <c r="F14" s="64"/>
      <c r="G14" s="64"/>
      <c r="H14" s="64"/>
      <c r="I14" s="65"/>
      <c r="J14" s="31">
        <f t="shared" si="3"/>
        <v>0</v>
      </c>
      <c r="K14" s="31">
        <f t="shared" si="0"/>
        <v>0</v>
      </c>
      <c r="L14" s="31">
        <f t="shared" si="4"/>
        <v>0</v>
      </c>
      <c r="M14" s="64"/>
      <c r="N14" s="31">
        <f t="shared" si="1"/>
        <v>0</v>
      </c>
      <c r="O14" s="31">
        <f t="shared" si="2"/>
        <v>0</v>
      </c>
      <c r="P14" s="64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</row>
    <row r="15" spans="1:97">
      <c r="A15" s="63"/>
      <c r="B15" s="64"/>
      <c r="C15" s="64"/>
      <c r="D15" s="64"/>
      <c r="E15" s="65"/>
      <c r="F15" s="64"/>
      <c r="G15" s="64"/>
      <c r="H15" s="64"/>
      <c r="I15" s="65"/>
      <c r="J15" s="31">
        <f t="shared" si="3"/>
        <v>0</v>
      </c>
      <c r="K15" s="31">
        <f t="shared" si="0"/>
        <v>0</v>
      </c>
      <c r="L15" s="31">
        <f t="shared" si="4"/>
        <v>0</v>
      </c>
      <c r="M15" s="64"/>
      <c r="N15" s="31">
        <f t="shared" si="1"/>
        <v>0</v>
      </c>
      <c r="O15" s="31">
        <f t="shared" si="2"/>
        <v>0</v>
      </c>
      <c r="P15" s="64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</row>
    <row r="16" spans="1:97">
      <c r="A16" s="63"/>
      <c r="B16" s="64"/>
      <c r="C16" s="64"/>
      <c r="D16" s="64"/>
      <c r="E16" s="65"/>
      <c r="F16" s="64"/>
      <c r="G16" s="64"/>
      <c r="H16" s="64"/>
      <c r="I16" s="65"/>
      <c r="J16" s="31">
        <f t="shared" si="3"/>
        <v>0</v>
      </c>
      <c r="K16" s="31">
        <f t="shared" si="0"/>
        <v>0</v>
      </c>
      <c r="L16" s="31">
        <f t="shared" si="4"/>
        <v>0</v>
      </c>
      <c r="M16" s="64"/>
      <c r="N16" s="31">
        <f t="shared" si="1"/>
        <v>0</v>
      </c>
      <c r="O16" s="31">
        <f t="shared" si="2"/>
        <v>0</v>
      </c>
      <c r="P16" s="64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</row>
    <row r="17" spans="1:26">
      <c r="A17" s="63"/>
      <c r="B17" s="64"/>
      <c r="C17" s="64"/>
      <c r="D17" s="64"/>
      <c r="E17" s="65"/>
      <c r="F17" s="64"/>
      <c r="G17" s="64"/>
      <c r="H17" s="64"/>
      <c r="I17" s="65"/>
      <c r="J17" s="31">
        <f t="shared" si="3"/>
        <v>0</v>
      </c>
      <c r="K17" s="31">
        <f t="shared" si="0"/>
        <v>0</v>
      </c>
      <c r="L17" s="31">
        <f t="shared" si="4"/>
        <v>0</v>
      </c>
      <c r="M17" s="64"/>
      <c r="N17" s="31">
        <f t="shared" si="1"/>
        <v>0</v>
      </c>
      <c r="O17" s="31">
        <f t="shared" si="2"/>
        <v>0</v>
      </c>
      <c r="P17" s="64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63"/>
      <c r="B18" s="64"/>
      <c r="C18" s="64"/>
      <c r="D18" s="64"/>
      <c r="E18" s="65"/>
      <c r="F18" s="64"/>
      <c r="G18" s="64"/>
      <c r="H18" s="64"/>
      <c r="I18" s="65"/>
      <c r="J18" s="31">
        <f t="shared" si="3"/>
        <v>0</v>
      </c>
      <c r="K18" s="31">
        <f t="shared" si="0"/>
        <v>0</v>
      </c>
      <c r="L18" s="31">
        <f t="shared" si="4"/>
        <v>0</v>
      </c>
      <c r="M18" s="64"/>
      <c r="N18" s="31">
        <f t="shared" si="1"/>
        <v>0</v>
      </c>
      <c r="O18" s="31">
        <f t="shared" si="2"/>
        <v>0</v>
      </c>
      <c r="P18" s="64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63"/>
      <c r="B19" s="64"/>
      <c r="C19" s="64"/>
      <c r="D19" s="64"/>
      <c r="E19" s="65"/>
      <c r="F19" s="64"/>
      <c r="G19" s="64"/>
      <c r="H19" s="64"/>
      <c r="I19" s="65"/>
      <c r="J19" s="31">
        <f t="shared" si="3"/>
        <v>0</v>
      </c>
      <c r="K19" s="31">
        <f t="shared" si="0"/>
        <v>0</v>
      </c>
      <c r="L19" s="31">
        <f t="shared" si="4"/>
        <v>0</v>
      </c>
      <c r="M19" s="64"/>
      <c r="N19" s="31">
        <f t="shared" si="1"/>
        <v>0</v>
      </c>
      <c r="O19" s="31">
        <f t="shared" si="2"/>
        <v>0</v>
      </c>
      <c r="P19" s="64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63"/>
      <c r="B20" s="64"/>
      <c r="C20" s="64"/>
      <c r="D20" s="64"/>
      <c r="E20" s="65"/>
      <c r="F20" s="64"/>
      <c r="G20" s="64"/>
      <c r="H20" s="64"/>
      <c r="I20" s="65"/>
      <c r="J20" s="31">
        <f t="shared" si="3"/>
        <v>0</v>
      </c>
      <c r="K20" s="31">
        <f t="shared" si="0"/>
        <v>0</v>
      </c>
      <c r="L20" s="31">
        <f t="shared" si="4"/>
        <v>0</v>
      </c>
      <c r="M20" s="64"/>
      <c r="N20" s="31">
        <f t="shared" si="1"/>
        <v>0</v>
      </c>
      <c r="O20" s="31">
        <f t="shared" si="2"/>
        <v>0</v>
      </c>
      <c r="P20" s="64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63"/>
      <c r="B21" s="64"/>
      <c r="C21" s="64"/>
      <c r="D21" s="64"/>
      <c r="E21" s="65"/>
      <c r="F21" s="64"/>
      <c r="G21" s="64"/>
      <c r="H21" s="64"/>
      <c r="I21" s="65"/>
      <c r="J21" s="31">
        <f t="shared" si="3"/>
        <v>0</v>
      </c>
      <c r="K21" s="31">
        <f t="shared" si="0"/>
        <v>0</v>
      </c>
      <c r="L21" s="31">
        <f t="shared" si="4"/>
        <v>0</v>
      </c>
      <c r="M21" s="64"/>
      <c r="N21" s="31">
        <f t="shared" si="1"/>
        <v>0</v>
      </c>
      <c r="O21" s="31">
        <f t="shared" si="2"/>
        <v>0</v>
      </c>
      <c r="P21" s="64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63"/>
      <c r="B22" s="64"/>
      <c r="C22" s="64"/>
      <c r="D22" s="64"/>
      <c r="E22" s="65"/>
      <c r="F22" s="64"/>
      <c r="G22" s="64"/>
      <c r="H22" s="64"/>
      <c r="I22" s="65"/>
      <c r="J22" s="31">
        <f t="shared" si="3"/>
        <v>0</v>
      </c>
      <c r="K22" s="31">
        <f t="shared" si="0"/>
        <v>0</v>
      </c>
      <c r="L22" s="31">
        <f t="shared" si="4"/>
        <v>0</v>
      </c>
      <c r="M22" s="64"/>
      <c r="N22" s="31">
        <f t="shared" si="1"/>
        <v>0</v>
      </c>
      <c r="O22" s="31">
        <f t="shared" si="2"/>
        <v>0</v>
      </c>
      <c r="P22" s="64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63"/>
      <c r="B23" s="64"/>
      <c r="C23" s="64"/>
      <c r="D23" s="64"/>
      <c r="E23" s="65"/>
      <c r="F23" s="64"/>
      <c r="G23" s="64"/>
      <c r="H23" s="64"/>
      <c r="I23" s="65"/>
      <c r="J23" s="31">
        <f t="shared" si="3"/>
        <v>0</v>
      </c>
      <c r="K23" s="31">
        <f t="shared" si="0"/>
        <v>0</v>
      </c>
      <c r="L23" s="31">
        <f t="shared" si="4"/>
        <v>0</v>
      </c>
      <c r="M23" s="64"/>
      <c r="N23" s="31">
        <f t="shared" si="1"/>
        <v>0</v>
      </c>
      <c r="O23" s="31">
        <f t="shared" si="2"/>
        <v>0</v>
      </c>
      <c r="P23" s="64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63"/>
      <c r="B24" s="64"/>
      <c r="C24" s="64"/>
      <c r="D24" s="64"/>
      <c r="E24" s="65"/>
      <c r="F24" s="64"/>
      <c r="G24" s="64"/>
      <c r="H24" s="64"/>
      <c r="I24" s="65"/>
      <c r="J24" s="31">
        <f t="shared" si="3"/>
        <v>0</v>
      </c>
      <c r="K24" s="31">
        <f t="shared" si="0"/>
        <v>0</v>
      </c>
      <c r="L24" s="31">
        <f t="shared" si="4"/>
        <v>0</v>
      </c>
      <c r="M24" s="64"/>
      <c r="N24" s="31">
        <f t="shared" si="1"/>
        <v>0</v>
      </c>
      <c r="O24" s="31">
        <f t="shared" si="2"/>
        <v>0</v>
      </c>
      <c r="P24" s="64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63"/>
      <c r="B25" s="64"/>
      <c r="C25" s="64"/>
      <c r="D25" s="64"/>
      <c r="E25" s="65"/>
      <c r="F25" s="64"/>
      <c r="G25" s="64"/>
      <c r="H25" s="64"/>
      <c r="I25" s="65"/>
      <c r="J25" s="31">
        <f t="shared" si="3"/>
        <v>0</v>
      </c>
      <c r="K25" s="31">
        <f t="shared" si="0"/>
        <v>0</v>
      </c>
      <c r="L25" s="31">
        <f t="shared" si="4"/>
        <v>0</v>
      </c>
      <c r="M25" s="64"/>
      <c r="N25" s="31">
        <f t="shared" si="1"/>
        <v>0</v>
      </c>
      <c r="O25" s="31">
        <f t="shared" si="2"/>
        <v>0</v>
      </c>
      <c r="P25" s="64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63"/>
      <c r="B26" s="64"/>
      <c r="C26" s="64"/>
      <c r="D26" s="64"/>
      <c r="E26" s="65"/>
      <c r="F26" s="64"/>
      <c r="G26" s="64"/>
      <c r="H26" s="64"/>
      <c r="I26" s="65"/>
      <c r="J26" s="31">
        <f t="shared" si="3"/>
        <v>0</v>
      </c>
      <c r="K26" s="31">
        <f t="shared" si="0"/>
        <v>0</v>
      </c>
      <c r="L26" s="31">
        <f t="shared" si="4"/>
        <v>0</v>
      </c>
      <c r="M26" s="64"/>
      <c r="N26" s="31">
        <f t="shared" si="1"/>
        <v>0</v>
      </c>
      <c r="O26" s="31">
        <f t="shared" si="2"/>
        <v>0</v>
      </c>
      <c r="P26" s="64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63"/>
      <c r="B27" s="64"/>
      <c r="C27" s="64"/>
      <c r="D27" s="64"/>
      <c r="E27" s="65"/>
      <c r="F27" s="64"/>
      <c r="G27" s="64"/>
      <c r="H27" s="64"/>
      <c r="I27" s="65"/>
      <c r="J27" s="31">
        <f t="shared" si="3"/>
        <v>0</v>
      </c>
      <c r="K27" s="31">
        <f t="shared" si="0"/>
        <v>0</v>
      </c>
      <c r="L27" s="31">
        <f t="shared" si="4"/>
        <v>0</v>
      </c>
      <c r="M27" s="64"/>
      <c r="N27" s="31">
        <f t="shared" si="1"/>
        <v>0</v>
      </c>
      <c r="O27" s="31">
        <f t="shared" si="2"/>
        <v>0</v>
      </c>
      <c r="P27" s="64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63"/>
      <c r="B28" s="64"/>
      <c r="C28" s="64"/>
      <c r="D28" s="64"/>
      <c r="E28" s="65"/>
      <c r="F28" s="64"/>
      <c r="G28" s="64"/>
      <c r="H28" s="64"/>
      <c r="I28" s="65"/>
      <c r="J28" s="31">
        <f t="shared" si="3"/>
        <v>0</v>
      </c>
      <c r="K28" s="31">
        <f t="shared" si="0"/>
        <v>0</v>
      </c>
      <c r="L28" s="31">
        <f t="shared" si="4"/>
        <v>0</v>
      </c>
      <c r="M28" s="64"/>
      <c r="N28" s="31">
        <f t="shared" si="1"/>
        <v>0</v>
      </c>
      <c r="O28" s="31">
        <f t="shared" si="2"/>
        <v>0</v>
      </c>
      <c r="P28" s="64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63"/>
      <c r="B29" s="64"/>
      <c r="C29" s="64"/>
      <c r="D29" s="64"/>
      <c r="E29" s="65"/>
      <c r="F29" s="64"/>
      <c r="G29" s="64"/>
      <c r="H29" s="64"/>
      <c r="I29" s="65"/>
      <c r="J29" s="31">
        <f t="shared" si="3"/>
        <v>0</v>
      </c>
      <c r="K29" s="31">
        <f t="shared" si="0"/>
        <v>0</v>
      </c>
      <c r="L29" s="31">
        <f t="shared" si="4"/>
        <v>0</v>
      </c>
      <c r="M29" s="64"/>
      <c r="N29" s="31">
        <f t="shared" si="1"/>
        <v>0</v>
      </c>
      <c r="O29" s="31">
        <f t="shared" si="2"/>
        <v>0</v>
      </c>
      <c r="P29" s="64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63"/>
      <c r="B30" s="64"/>
      <c r="C30" s="64"/>
      <c r="D30" s="64"/>
      <c r="E30" s="65"/>
      <c r="F30" s="64"/>
      <c r="G30" s="64"/>
      <c r="H30" s="64"/>
      <c r="I30" s="65"/>
      <c r="J30" s="31">
        <f t="shared" si="3"/>
        <v>0</v>
      </c>
      <c r="K30" s="31">
        <f t="shared" si="0"/>
        <v>0</v>
      </c>
      <c r="L30" s="31">
        <f t="shared" si="4"/>
        <v>0</v>
      </c>
      <c r="M30" s="64"/>
      <c r="N30" s="31">
        <f t="shared" si="1"/>
        <v>0</v>
      </c>
      <c r="O30" s="31">
        <f t="shared" si="2"/>
        <v>0</v>
      </c>
      <c r="P30" s="64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63"/>
      <c r="B31" s="64"/>
      <c r="C31" s="64"/>
      <c r="D31" s="64"/>
      <c r="E31" s="65"/>
      <c r="F31" s="64"/>
      <c r="G31" s="64"/>
      <c r="H31" s="64"/>
      <c r="I31" s="65"/>
      <c r="J31" s="31">
        <f t="shared" si="3"/>
        <v>0</v>
      </c>
      <c r="K31" s="31">
        <f t="shared" si="0"/>
        <v>0</v>
      </c>
      <c r="L31" s="31">
        <f t="shared" si="4"/>
        <v>0</v>
      </c>
      <c r="M31" s="64"/>
      <c r="N31" s="31">
        <f t="shared" si="1"/>
        <v>0</v>
      </c>
      <c r="O31" s="31">
        <f t="shared" si="2"/>
        <v>0</v>
      </c>
      <c r="P31" s="64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63"/>
      <c r="B32" s="64"/>
      <c r="C32" s="64"/>
      <c r="D32" s="64"/>
      <c r="E32" s="65"/>
      <c r="F32" s="64"/>
      <c r="G32" s="64"/>
      <c r="H32" s="64"/>
      <c r="I32" s="65"/>
      <c r="J32" s="31">
        <f t="shared" si="3"/>
        <v>0</v>
      </c>
      <c r="K32" s="31">
        <f t="shared" si="0"/>
        <v>0</v>
      </c>
      <c r="L32" s="31">
        <f t="shared" si="4"/>
        <v>0</v>
      </c>
      <c r="M32" s="64"/>
      <c r="N32" s="31">
        <f t="shared" si="1"/>
        <v>0</v>
      </c>
      <c r="O32" s="31">
        <f t="shared" si="2"/>
        <v>0</v>
      </c>
      <c r="P32" s="64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63"/>
      <c r="B33" s="64"/>
      <c r="C33" s="64"/>
      <c r="D33" s="64"/>
      <c r="E33" s="65"/>
      <c r="F33" s="64"/>
      <c r="G33" s="64"/>
      <c r="H33" s="64"/>
      <c r="I33" s="65"/>
      <c r="J33" s="31">
        <f t="shared" si="3"/>
        <v>0</v>
      </c>
      <c r="K33" s="31">
        <f t="shared" si="0"/>
        <v>0</v>
      </c>
      <c r="L33" s="31">
        <f t="shared" si="4"/>
        <v>0</v>
      </c>
      <c r="M33" s="64"/>
      <c r="N33" s="31">
        <f t="shared" si="1"/>
        <v>0</v>
      </c>
      <c r="O33" s="31">
        <f t="shared" si="2"/>
        <v>0</v>
      </c>
      <c r="P33" s="64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63"/>
      <c r="B34" s="64"/>
      <c r="C34" s="64"/>
      <c r="D34" s="64"/>
      <c r="E34" s="65"/>
      <c r="F34" s="64"/>
      <c r="G34" s="64"/>
      <c r="H34" s="64"/>
      <c r="I34" s="65"/>
      <c r="J34" s="31">
        <f t="shared" si="3"/>
        <v>0</v>
      </c>
      <c r="K34" s="31">
        <f t="shared" si="0"/>
        <v>0</v>
      </c>
      <c r="L34" s="31">
        <f t="shared" si="4"/>
        <v>0</v>
      </c>
      <c r="M34" s="64"/>
      <c r="N34" s="31">
        <f t="shared" si="1"/>
        <v>0</v>
      </c>
      <c r="O34" s="31">
        <f t="shared" si="2"/>
        <v>0</v>
      </c>
      <c r="P34" s="64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63"/>
      <c r="B35" s="64"/>
      <c r="C35" s="64"/>
      <c r="D35" s="64"/>
      <c r="E35" s="65"/>
      <c r="F35" s="64"/>
      <c r="G35" s="64"/>
      <c r="H35" s="64"/>
      <c r="I35" s="65"/>
      <c r="J35" s="31">
        <f t="shared" si="3"/>
        <v>0</v>
      </c>
      <c r="K35" s="31">
        <f t="shared" si="0"/>
        <v>0</v>
      </c>
      <c r="L35" s="31">
        <f t="shared" si="4"/>
        <v>0</v>
      </c>
      <c r="M35" s="64"/>
      <c r="N35" s="31">
        <f t="shared" si="1"/>
        <v>0</v>
      </c>
      <c r="O35" s="31">
        <f t="shared" si="2"/>
        <v>0</v>
      </c>
      <c r="P35" s="64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63"/>
      <c r="B36" s="64"/>
      <c r="C36" s="64"/>
      <c r="D36" s="64"/>
      <c r="E36" s="65"/>
      <c r="F36" s="64"/>
      <c r="G36" s="64"/>
      <c r="H36" s="64"/>
      <c r="I36" s="65"/>
      <c r="J36" s="31">
        <f t="shared" si="3"/>
        <v>0</v>
      </c>
      <c r="K36" s="31">
        <f t="shared" si="0"/>
        <v>0</v>
      </c>
      <c r="L36" s="31">
        <f t="shared" si="4"/>
        <v>0</v>
      </c>
      <c r="M36" s="64"/>
      <c r="N36" s="31">
        <f t="shared" si="1"/>
        <v>0</v>
      </c>
      <c r="O36" s="31">
        <f t="shared" si="2"/>
        <v>0</v>
      </c>
      <c r="P36" s="64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63"/>
      <c r="B37" s="64"/>
      <c r="C37" s="64"/>
      <c r="D37" s="64"/>
      <c r="E37" s="65"/>
      <c r="F37" s="64"/>
      <c r="G37" s="64"/>
      <c r="H37" s="64"/>
      <c r="I37" s="65"/>
      <c r="J37" s="31">
        <f t="shared" si="3"/>
        <v>0</v>
      </c>
      <c r="K37" s="31">
        <f t="shared" si="0"/>
        <v>0</v>
      </c>
      <c r="L37" s="31">
        <f t="shared" si="4"/>
        <v>0</v>
      </c>
      <c r="M37" s="64"/>
      <c r="N37" s="31">
        <f t="shared" si="1"/>
        <v>0</v>
      </c>
      <c r="O37" s="31">
        <f t="shared" si="2"/>
        <v>0</v>
      </c>
      <c r="P37" s="64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63"/>
      <c r="B38" s="64"/>
      <c r="C38" s="64"/>
      <c r="D38" s="64"/>
      <c r="E38" s="65"/>
      <c r="F38" s="64"/>
      <c r="G38" s="64"/>
      <c r="H38" s="64"/>
      <c r="I38" s="65"/>
      <c r="J38" s="31">
        <f t="shared" si="3"/>
        <v>0</v>
      </c>
      <c r="K38" s="31">
        <f t="shared" si="0"/>
        <v>0</v>
      </c>
      <c r="L38" s="31">
        <f t="shared" si="4"/>
        <v>0</v>
      </c>
      <c r="M38" s="64"/>
      <c r="N38" s="31">
        <f t="shared" si="1"/>
        <v>0</v>
      </c>
      <c r="O38" s="31">
        <f t="shared" si="2"/>
        <v>0</v>
      </c>
      <c r="P38" s="64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63"/>
      <c r="B39" s="64"/>
      <c r="C39" s="64"/>
      <c r="D39" s="64"/>
      <c r="E39" s="65"/>
      <c r="F39" s="64"/>
      <c r="G39" s="64"/>
      <c r="H39" s="64"/>
      <c r="I39" s="65"/>
      <c r="J39" s="31">
        <f t="shared" si="3"/>
        <v>0</v>
      </c>
      <c r="K39" s="31">
        <f t="shared" si="0"/>
        <v>0</v>
      </c>
      <c r="L39" s="31">
        <f t="shared" si="4"/>
        <v>0</v>
      </c>
      <c r="M39" s="64"/>
      <c r="N39" s="31">
        <f t="shared" si="1"/>
        <v>0</v>
      </c>
      <c r="O39" s="31">
        <f t="shared" si="2"/>
        <v>0</v>
      </c>
      <c r="P39" s="64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63"/>
      <c r="B40" s="64"/>
      <c r="C40" s="64"/>
      <c r="D40" s="64"/>
      <c r="E40" s="65"/>
      <c r="F40" s="64"/>
      <c r="G40" s="64"/>
      <c r="H40" s="64"/>
      <c r="I40" s="65"/>
      <c r="J40" s="31">
        <f t="shared" si="3"/>
        <v>0</v>
      </c>
      <c r="K40" s="31">
        <f t="shared" si="0"/>
        <v>0</v>
      </c>
      <c r="L40" s="31">
        <f t="shared" si="4"/>
        <v>0</v>
      </c>
      <c r="M40" s="64"/>
      <c r="N40" s="31">
        <f t="shared" si="1"/>
        <v>0</v>
      </c>
      <c r="O40" s="31">
        <f t="shared" si="2"/>
        <v>0</v>
      </c>
      <c r="P40" s="64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63"/>
      <c r="B41" s="64"/>
      <c r="C41" s="64"/>
      <c r="D41" s="64"/>
      <c r="E41" s="65"/>
      <c r="F41" s="64"/>
      <c r="G41" s="64"/>
      <c r="H41" s="64"/>
      <c r="I41" s="65"/>
      <c r="J41" s="31">
        <f t="shared" si="3"/>
        <v>0</v>
      </c>
      <c r="K41" s="31">
        <f t="shared" si="0"/>
        <v>0</v>
      </c>
      <c r="L41" s="31">
        <f t="shared" si="4"/>
        <v>0</v>
      </c>
      <c r="M41" s="64"/>
      <c r="N41" s="31">
        <f t="shared" si="1"/>
        <v>0</v>
      </c>
      <c r="O41" s="31">
        <f t="shared" si="2"/>
        <v>0</v>
      </c>
      <c r="P41" s="64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63"/>
      <c r="B42" s="64"/>
      <c r="C42" s="64"/>
      <c r="D42" s="64"/>
      <c r="E42" s="65"/>
      <c r="F42" s="64"/>
      <c r="G42" s="64"/>
      <c r="H42" s="64"/>
      <c r="I42" s="65"/>
      <c r="J42" s="31">
        <f t="shared" si="3"/>
        <v>0</v>
      </c>
      <c r="K42" s="31">
        <f t="shared" si="0"/>
        <v>0</v>
      </c>
      <c r="L42" s="31">
        <f t="shared" si="4"/>
        <v>0</v>
      </c>
      <c r="M42" s="64"/>
      <c r="N42" s="31">
        <f t="shared" si="1"/>
        <v>0</v>
      </c>
      <c r="O42" s="31">
        <f t="shared" si="2"/>
        <v>0</v>
      </c>
      <c r="P42" s="64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63"/>
      <c r="B43" s="64"/>
      <c r="C43" s="64"/>
      <c r="D43" s="64"/>
      <c r="E43" s="65"/>
      <c r="F43" s="64"/>
      <c r="G43" s="64"/>
      <c r="H43" s="64"/>
      <c r="I43" s="65"/>
      <c r="J43" s="31">
        <f t="shared" si="3"/>
        <v>0</v>
      </c>
      <c r="K43" s="31">
        <f t="shared" si="0"/>
        <v>0</v>
      </c>
      <c r="L43" s="31">
        <f t="shared" si="4"/>
        <v>0</v>
      </c>
      <c r="M43" s="64"/>
      <c r="N43" s="31">
        <f t="shared" si="1"/>
        <v>0</v>
      </c>
      <c r="O43" s="31">
        <f t="shared" si="2"/>
        <v>0</v>
      </c>
      <c r="P43" s="64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63"/>
      <c r="B44" s="64"/>
      <c r="C44" s="64"/>
      <c r="D44" s="64"/>
      <c r="E44" s="65"/>
      <c r="F44" s="64"/>
      <c r="G44" s="64"/>
      <c r="H44" s="64"/>
      <c r="I44" s="65"/>
      <c r="J44" s="31">
        <f t="shared" ref="J44:J75" si="5">IF(C44&lt;&gt;"Saída",0,IF(F44="Mensal",E44,IF(F44="Trimestral",E44/3,IF(F44="Semestral",E44/6,IF(F44="Anual",E44/12,0)))))</f>
        <v>0</v>
      </c>
      <c r="K44" s="31">
        <f t="shared" ref="K44:K75" si="6">IF(C44&lt;&gt;"Saída",0,IF(OR(H44="",H44="Por rever",H44="Rever mais tarde",H44="Manter"),J44,IF(H44="Cancelar",0,IF(I44="",J44,IF(F44="Mensal",I44,IF(F44="Trimestral",I44/3,IF(F44="Semestral",I44/6,IF(F44="Anual",I44/12,0))))))))</f>
        <v>0</v>
      </c>
      <c r="L44" s="31">
        <f t="shared" ref="L44:L75" si="7">MAX(0,J44-K44)</f>
        <v>0</v>
      </c>
      <c r="M44" s="64"/>
      <c r="N44" s="31">
        <f t="shared" ref="N44:N75" si="8">IF(M44="Sim",L44,0)</f>
        <v>0</v>
      </c>
      <c r="O44" s="31">
        <f t="shared" ref="O44:O75" si="9">N44*12</f>
        <v>0</v>
      </c>
      <c r="P44" s="64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63"/>
      <c r="B45" s="64"/>
      <c r="C45" s="64"/>
      <c r="D45" s="64"/>
      <c r="E45" s="65"/>
      <c r="F45" s="64"/>
      <c r="G45" s="64"/>
      <c r="H45" s="64"/>
      <c r="I45" s="65"/>
      <c r="J45" s="31">
        <f t="shared" si="5"/>
        <v>0</v>
      </c>
      <c r="K45" s="31">
        <f t="shared" si="6"/>
        <v>0</v>
      </c>
      <c r="L45" s="31">
        <f t="shared" si="7"/>
        <v>0</v>
      </c>
      <c r="M45" s="64"/>
      <c r="N45" s="31">
        <f t="shared" si="8"/>
        <v>0</v>
      </c>
      <c r="O45" s="31">
        <f t="shared" si="9"/>
        <v>0</v>
      </c>
      <c r="P45" s="64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63"/>
      <c r="B46" s="64"/>
      <c r="C46" s="64"/>
      <c r="D46" s="64"/>
      <c r="E46" s="65"/>
      <c r="F46" s="64"/>
      <c r="G46" s="64"/>
      <c r="H46" s="64"/>
      <c r="I46" s="65"/>
      <c r="J46" s="31">
        <f t="shared" si="5"/>
        <v>0</v>
      </c>
      <c r="K46" s="31">
        <f t="shared" si="6"/>
        <v>0</v>
      </c>
      <c r="L46" s="31">
        <f t="shared" si="7"/>
        <v>0</v>
      </c>
      <c r="M46" s="64"/>
      <c r="N46" s="31">
        <f t="shared" si="8"/>
        <v>0</v>
      </c>
      <c r="O46" s="31">
        <f t="shared" si="9"/>
        <v>0</v>
      </c>
      <c r="P46" s="64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63"/>
      <c r="B47" s="64"/>
      <c r="C47" s="64"/>
      <c r="D47" s="64"/>
      <c r="E47" s="65"/>
      <c r="F47" s="64"/>
      <c r="G47" s="64"/>
      <c r="H47" s="64"/>
      <c r="I47" s="65"/>
      <c r="J47" s="31">
        <f t="shared" si="5"/>
        <v>0</v>
      </c>
      <c r="K47" s="31">
        <f t="shared" si="6"/>
        <v>0</v>
      </c>
      <c r="L47" s="31">
        <f t="shared" si="7"/>
        <v>0</v>
      </c>
      <c r="M47" s="64"/>
      <c r="N47" s="31">
        <f t="shared" si="8"/>
        <v>0</v>
      </c>
      <c r="O47" s="31">
        <f t="shared" si="9"/>
        <v>0</v>
      </c>
      <c r="P47" s="64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63"/>
      <c r="B48" s="64"/>
      <c r="C48" s="64"/>
      <c r="D48" s="64"/>
      <c r="E48" s="65"/>
      <c r="F48" s="64"/>
      <c r="G48" s="64"/>
      <c r="H48" s="64"/>
      <c r="I48" s="65"/>
      <c r="J48" s="31">
        <f t="shared" si="5"/>
        <v>0</v>
      </c>
      <c r="K48" s="31">
        <f t="shared" si="6"/>
        <v>0</v>
      </c>
      <c r="L48" s="31">
        <f t="shared" si="7"/>
        <v>0</v>
      </c>
      <c r="M48" s="64"/>
      <c r="N48" s="31">
        <f t="shared" si="8"/>
        <v>0</v>
      </c>
      <c r="O48" s="31">
        <f t="shared" si="9"/>
        <v>0</v>
      </c>
      <c r="P48" s="64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63"/>
      <c r="B49" s="64"/>
      <c r="C49" s="64"/>
      <c r="D49" s="64"/>
      <c r="E49" s="65"/>
      <c r="F49" s="64"/>
      <c r="G49" s="64"/>
      <c r="H49" s="64"/>
      <c r="I49" s="65"/>
      <c r="J49" s="31">
        <f t="shared" si="5"/>
        <v>0</v>
      </c>
      <c r="K49" s="31">
        <f t="shared" si="6"/>
        <v>0</v>
      </c>
      <c r="L49" s="31">
        <f t="shared" si="7"/>
        <v>0</v>
      </c>
      <c r="M49" s="64"/>
      <c r="N49" s="31">
        <f t="shared" si="8"/>
        <v>0</v>
      </c>
      <c r="O49" s="31">
        <f t="shared" si="9"/>
        <v>0</v>
      </c>
      <c r="P49" s="64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63"/>
      <c r="B50" s="64"/>
      <c r="C50" s="64"/>
      <c r="D50" s="64"/>
      <c r="E50" s="65"/>
      <c r="F50" s="64"/>
      <c r="G50" s="64"/>
      <c r="H50" s="64"/>
      <c r="I50" s="65"/>
      <c r="J50" s="31">
        <f t="shared" si="5"/>
        <v>0</v>
      </c>
      <c r="K50" s="31">
        <f t="shared" si="6"/>
        <v>0</v>
      </c>
      <c r="L50" s="31">
        <f t="shared" si="7"/>
        <v>0</v>
      </c>
      <c r="M50" s="64"/>
      <c r="N50" s="31">
        <f t="shared" si="8"/>
        <v>0</v>
      </c>
      <c r="O50" s="31">
        <f t="shared" si="9"/>
        <v>0</v>
      </c>
      <c r="P50" s="64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63"/>
      <c r="B51" s="64"/>
      <c r="C51" s="64"/>
      <c r="D51" s="64"/>
      <c r="E51" s="65"/>
      <c r="F51" s="64"/>
      <c r="G51" s="64"/>
      <c r="H51" s="64"/>
      <c r="I51" s="65"/>
      <c r="J51" s="31">
        <f t="shared" si="5"/>
        <v>0</v>
      </c>
      <c r="K51" s="31">
        <f t="shared" si="6"/>
        <v>0</v>
      </c>
      <c r="L51" s="31">
        <f t="shared" si="7"/>
        <v>0</v>
      </c>
      <c r="M51" s="64"/>
      <c r="N51" s="31">
        <f t="shared" si="8"/>
        <v>0</v>
      </c>
      <c r="O51" s="31">
        <f t="shared" si="9"/>
        <v>0</v>
      </c>
      <c r="P51" s="64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63"/>
      <c r="B52" s="64"/>
      <c r="C52" s="64"/>
      <c r="D52" s="64"/>
      <c r="E52" s="65"/>
      <c r="F52" s="64"/>
      <c r="G52" s="64"/>
      <c r="H52" s="64"/>
      <c r="I52" s="65"/>
      <c r="J52" s="31">
        <f t="shared" si="5"/>
        <v>0</v>
      </c>
      <c r="K52" s="31">
        <f t="shared" si="6"/>
        <v>0</v>
      </c>
      <c r="L52" s="31">
        <f t="shared" si="7"/>
        <v>0</v>
      </c>
      <c r="M52" s="64"/>
      <c r="N52" s="31">
        <f t="shared" si="8"/>
        <v>0</v>
      </c>
      <c r="O52" s="31">
        <f t="shared" si="9"/>
        <v>0</v>
      </c>
      <c r="P52" s="64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63"/>
      <c r="B53" s="64"/>
      <c r="C53" s="64"/>
      <c r="D53" s="64"/>
      <c r="E53" s="65"/>
      <c r="F53" s="64"/>
      <c r="G53" s="64"/>
      <c r="H53" s="64"/>
      <c r="I53" s="65"/>
      <c r="J53" s="31">
        <f t="shared" si="5"/>
        <v>0</v>
      </c>
      <c r="K53" s="31">
        <f t="shared" si="6"/>
        <v>0</v>
      </c>
      <c r="L53" s="31">
        <f t="shared" si="7"/>
        <v>0</v>
      </c>
      <c r="M53" s="64"/>
      <c r="N53" s="31">
        <f t="shared" si="8"/>
        <v>0</v>
      </c>
      <c r="O53" s="31">
        <f t="shared" si="9"/>
        <v>0</v>
      </c>
      <c r="P53" s="64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63"/>
      <c r="B54" s="64"/>
      <c r="C54" s="64"/>
      <c r="D54" s="64"/>
      <c r="E54" s="65"/>
      <c r="F54" s="64"/>
      <c r="G54" s="64"/>
      <c r="H54" s="64"/>
      <c r="I54" s="65"/>
      <c r="J54" s="31">
        <f t="shared" si="5"/>
        <v>0</v>
      </c>
      <c r="K54" s="31">
        <f t="shared" si="6"/>
        <v>0</v>
      </c>
      <c r="L54" s="31">
        <f t="shared" si="7"/>
        <v>0</v>
      </c>
      <c r="M54" s="64"/>
      <c r="N54" s="31">
        <f t="shared" si="8"/>
        <v>0</v>
      </c>
      <c r="O54" s="31">
        <f t="shared" si="9"/>
        <v>0</v>
      </c>
      <c r="P54" s="64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63"/>
      <c r="B55" s="64"/>
      <c r="C55" s="64"/>
      <c r="D55" s="64"/>
      <c r="E55" s="65"/>
      <c r="F55" s="64"/>
      <c r="G55" s="64"/>
      <c r="H55" s="64"/>
      <c r="I55" s="65"/>
      <c r="J55" s="31">
        <f t="shared" si="5"/>
        <v>0</v>
      </c>
      <c r="K55" s="31">
        <f t="shared" si="6"/>
        <v>0</v>
      </c>
      <c r="L55" s="31">
        <f t="shared" si="7"/>
        <v>0</v>
      </c>
      <c r="M55" s="64"/>
      <c r="N55" s="31">
        <f t="shared" si="8"/>
        <v>0</v>
      </c>
      <c r="O55" s="31">
        <f t="shared" si="9"/>
        <v>0</v>
      </c>
      <c r="P55" s="64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63"/>
      <c r="B56" s="64"/>
      <c r="C56" s="64"/>
      <c r="D56" s="64"/>
      <c r="E56" s="65"/>
      <c r="F56" s="64"/>
      <c r="G56" s="64"/>
      <c r="H56" s="64"/>
      <c r="I56" s="65"/>
      <c r="J56" s="31">
        <f t="shared" si="5"/>
        <v>0</v>
      </c>
      <c r="K56" s="31">
        <f t="shared" si="6"/>
        <v>0</v>
      </c>
      <c r="L56" s="31">
        <f t="shared" si="7"/>
        <v>0</v>
      </c>
      <c r="M56" s="64"/>
      <c r="N56" s="31">
        <f t="shared" si="8"/>
        <v>0</v>
      </c>
      <c r="O56" s="31">
        <f t="shared" si="9"/>
        <v>0</v>
      </c>
      <c r="P56" s="64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63"/>
      <c r="B57" s="64"/>
      <c r="C57" s="64"/>
      <c r="D57" s="64"/>
      <c r="E57" s="65"/>
      <c r="F57" s="64"/>
      <c r="G57" s="64"/>
      <c r="H57" s="64"/>
      <c r="I57" s="65"/>
      <c r="J57" s="31">
        <f t="shared" si="5"/>
        <v>0</v>
      </c>
      <c r="K57" s="31">
        <f t="shared" si="6"/>
        <v>0</v>
      </c>
      <c r="L57" s="31">
        <f t="shared" si="7"/>
        <v>0</v>
      </c>
      <c r="M57" s="64"/>
      <c r="N57" s="31">
        <f t="shared" si="8"/>
        <v>0</v>
      </c>
      <c r="O57" s="31">
        <f t="shared" si="9"/>
        <v>0</v>
      </c>
      <c r="P57" s="64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63"/>
      <c r="B58" s="64"/>
      <c r="C58" s="64"/>
      <c r="D58" s="64"/>
      <c r="E58" s="65"/>
      <c r="F58" s="64"/>
      <c r="G58" s="64"/>
      <c r="H58" s="64"/>
      <c r="I58" s="65"/>
      <c r="J58" s="31">
        <f t="shared" si="5"/>
        <v>0</v>
      </c>
      <c r="K58" s="31">
        <f t="shared" si="6"/>
        <v>0</v>
      </c>
      <c r="L58" s="31">
        <f t="shared" si="7"/>
        <v>0</v>
      </c>
      <c r="M58" s="64"/>
      <c r="N58" s="31">
        <f t="shared" si="8"/>
        <v>0</v>
      </c>
      <c r="O58" s="31">
        <f t="shared" si="9"/>
        <v>0</v>
      </c>
      <c r="P58" s="64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63"/>
      <c r="B59" s="64"/>
      <c r="C59" s="64"/>
      <c r="D59" s="64"/>
      <c r="E59" s="65"/>
      <c r="F59" s="64"/>
      <c r="G59" s="64"/>
      <c r="H59" s="64"/>
      <c r="I59" s="65"/>
      <c r="J59" s="31">
        <f t="shared" si="5"/>
        <v>0</v>
      </c>
      <c r="K59" s="31">
        <f t="shared" si="6"/>
        <v>0</v>
      </c>
      <c r="L59" s="31">
        <f t="shared" si="7"/>
        <v>0</v>
      </c>
      <c r="M59" s="64"/>
      <c r="N59" s="31">
        <f t="shared" si="8"/>
        <v>0</v>
      </c>
      <c r="O59" s="31">
        <f t="shared" si="9"/>
        <v>0</v>
      </c>
      <c r="P59" s="64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63"/>
      <c r="B60" s="64"/>
      <c r="C60" s="64"/>
      <c r="D60" s="64"/>
      <c r="E60" s="65"/>
      <c r="F60" s="64"/>
      <c r="G60" s="64"/>
      <c r="H60" s="64"/>
      <c r="I60" s="65"/>
      <c r="J60" s="31">
        <f t="shared" si="5"/>
        <v>0</v>
      </c>
      <c r="K60" s="31">
        <f t="shared" si="6"/>
        <v>0</v>
      </c>
      <c r="L60" s="31">
        <f t="shared" si="7"/>
        <v>0</v>
      </c>
      <c r="M60" s="64"/>
      <c r="N60" s="31">
        <f t="shared" si="8"/>
        <v>0</v>
      </c>
      <c r="O60" s="31">
        <f t="shared" si="9"/>
        <v>0</v>
      </c>
      <c r="P60" s="64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63"/>
      <c r="B61" s="64"/>
      <c r="C61" s="64"/>
      <c r="D61" s="64"/>
      <c r="E61" s="65"/>
      <c r="F61" s="64"/>
      <c r="G61" s="64"/>
      <c r="H61" s="64"/>
      <c r="I61" s="65"/>
      <c r="J61" s="31">
        <f t="shared" si="5"/>
        <v>0</v>
      </c>
      <c r="K61" s="31">
        <f t="shared" si="6"/>
        <v>0</v>
      </c>
      <c r="L61" s="31">
        <f t="shared" si="7"/>
        <v>0</v>
      </c>
      <c r="M61" s="64"/>
      <c r="N61" s="31">
        <f t="shared" si="8"/>
        <v>0</v>
      </c>
      <c r="O61" s="31">
        <f t="shared" si="9"/>
        <v>0</v>
      </c>
      <c r="P61" s="64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63"/>
      <c r="B62" s="64"/>
      <c r="C62" s="64"/>
      <c r="D62" s="64"/>
      <c r="E62" s="65"/>
      <c r="F62" s="64"/>
      <c r="G62" s="64"/>
      <c r="H62" s="64"/>
      <c r="I62" s="65"/>
      <c r="J62" s="31">
        <f t="shared" si="5"/>
        <v>0</v>
      </c>
      <c r="K62" s="31">
        <f t="shared" si="6"/>
        <v>0</v>
      </c>
      <c r="L62" s="31">
        <f t="shared" si="7"/>
        <v>0</v>
      </c>
      <c r="M62" s="64"/>
      <c r="N62" s="31">
        <f t="shared" si="8"/>
        <v>0</v>
      </c>
      <c r="O62" s="31">
        <f t="shared" si="9"/>
        <v>0</v>
      </c>
      <c r="P62" s="64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63"/>
      <c r="B63" s="64"/>
      <c r="C63" s="64"/>
      <c r="D63" s="64"/>
      <c r="E63" s="65"/>
      <c r="F63" s="64"/>
      <c r="G63" s="64"/>
      <c r="H63" s="64"/>
      <c r="I63" s="65"/>
      <c r="J63" s="31">
        <f t="shared" si="5"/>
        <v>0</v>
      </c>
      <c r="K63" s="31">
        <f t="shared" si="6"/>
        <v>0</v>
      </c>
      <c r="L63" s="31">
        <f t="shared" si="7"/>
        <v>0</v>
      </c>
      <c r="M63" s="64"/>
      <c r="N63" s="31">
        <f t="shared" si="8"/>
        <v>0</v>
      </c>
      <c r="O63" s="31">
        <f t="shared" si="9"/>
        <v>0</v>
      </c>
      <c r="P63" s="64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63"/>
      <c r="B64" s="64"/>
      <c r="C64" s="64"/>
      <c r="D64" s="64"/>
      <c r="E64" s="65"/>
      <c r="F64" s="64"/>
      <c r="G64" s="64"/>
      <c r="H64" s="64"/>
      <c r="I64" s="65"/>
      <c r="J64" s="31">
        <f t="shared" si="5"/>
        <v>0</v>
      </c>
      <c r="K64" s="31">
        <f t="shared" si="6"/>
        <v>0</v>
      </c>
      <c r="L64" s="31">
        <f t="shared" si="7"/>
        <v>0</v>
      </c>
      <c r="M64" s="64"/>
      <c r="N64" s="31">
        <f t="shared" si="8"/>
        <v>0</v>
      </c>
      <c r="O64" s="31">
        <f t="shared" si="9"/>
        <v>0</v>
      </c>
      <c r="P64" s="64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63"/>
      <c r="B65" s="64"/>
      <c r="C65" s="64"/>
      <c r="D65" s="64"/>
      <c r="E65" s="65"/>
      <c r="F65" s="64"/>
      <c r="G65" s="64"/>
      <c r="H65" s="64"/>
      <c r="I65" s="65"/>
      <c r="J65" s="31">
        <f t="shared" si="5"/>
        <v>0</v>
      </c>
      <c r="K65" s="31">
        <f t="shared" si="6"/>
        <v>0</v>
      </c>
      <c r="L65" s="31">
        <f t="shared" si="7"/>
        <v>0</v>
      </c>
      <c r="M65" s="64"/>
      <c r="N65" s="31">
        <f t="shared" si="8"/>
        <v>0</v>
      </c>
      <c r="O65" s="31">
        <f t="shared" si="9"/>
        <v>0</v>
      </c>
      <c r="P65" s="64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63"/>
      <c r="B66" s="64"/>
      <c r="C66" s="64"/>
      <c r="D66" s="64"/>
      <c r="E66" s="65"/>
      <c r="F66" s="64"/>
      <c r="G66" s="64"/>
      <c r="H66" s="64"/>
      <c r="I66" s="65"/>
      <c r="J66" s="31">
        <f t="shared" si="5"/>
        <v>0</v>
      </c>
      <c r="K66" s="31">
        <f t="shared" si="6"/>
        <v>0</v>
      </c>
      <c r="L66" s="31">
        <f t="shared" si="7"/>
        <v>0</v>
      </c>
      <c r="M66" s="64"/>
      <c r="N66" s="31">
        <f t="shared" si="8"/>
        <v>0</v>
      </c>
      <c r="O66" s="31">
        <f t="shared" si="9"/>
        <v>0</v>
      </c>
      <c r="P66" s="64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63"/>
      <c r="B67" s="64"/>
      <c r="C67" s="64"/>
      <c r="D67" s="64"/>
      <c r="E67" s="65"/>
      <c r="F67" s="64"/>
      <c r="G67" s="64"/>
      <c r="H67" s="64"/>
      <c r="I67" s="65"/>
      <c r="J67" s="31">
        <f t="shared" si="5"/>
        <v>0</v>
      </c>
      <c r="K67" s="31">
        <f t="shared" si="6"/>
        <v>0</v>
      </c>
      <c r="L67" s="31">
        <f t="shared" si="7"/>
        <v>0</v>
      </c>
      <c r="M67" s="64"/>
      <c r="N67" s="31">
        <f t="shared" si="8"/>
        <v>0</v>
      </c>
      <c r="O67" s="31">
        <f t="shared" si="9"/>
        <v>0</v>
      </c>
      <c r="P67" s="64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63"/>
      <c r="B68" s="64"/>
      <c r="C68" s="64"/>
      <c r="D68" s="64"/>
      <c r="E68" s="65"/>
      <c r="F68" s="64"/>
      <c r="G68" s="64"/>
      <c r="H68" s="64"/>
      <c r="I68" s="65"/>
      <c r="J68" s="31">
        <f t="shared" si="5"/>
        <v>0</v>
      </c>
      <c r="K68" s="31">
        <f t="shared" si="6"/>
        <v>0</v>
      </c>
      <c r="L68" s="31">
        <f t="shared" si="7"/>
        <v>0</v>
      </c>
      <c r="M68" s="64"/>
      <c r="N68" s="31">
        <f t="shared" si="8"/>
        <v>0</v>
      </c>
      <c r="O68" s="31">
        <f t="shared" si="9"/>
        <v>0</v>
      </c>
      <c r="P68" s="64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63"/>
      <c r="B69" s="64"/>
      <c r="C69" s="64"/>
      <c r="D69" s="64"/>
      <c r="E69" s="65"/>
      <c r="F69" s="64"/>
      <c r="G69" s="64"/>
      <c r="H69" s="64"/>
      <c r="I69" s="65"/>
      <c r="J69" s="31">
        <f t="shared" si="5"/>
        <v>0</v>
      </c>
      <c r="K69" s="31">
        <f t="shared" si="6"/>
        <v>0</v>
      </c>
      <c r="L69" s="31">
        <f t="shared" si="7"/>
        <v>0</v>
      </c>
      <c r="M69" s="64"/>
      <c r="N69" s="31">
        <f t="shared" si="8"/>
        <v>0</v>
      </c>
      <c r="O69" s="31">
        <f t="shared" si="9"/>
        <v>0</v>
      </c>
      <c r="P69" s="64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63"/>
      <c r="B70" s="64"/>
      <c r="C70" s="64"/>
      <c r="D70" s="64"/>
      <c r="E70" s="65"/>
      <c r="F70" s="64"/>
      <c r="G70" s="64"/>
      <c r="H70" s="64"/>
      <c r="I70" s="65"/>
      <c r="J70" s="31">
        <f t="shared" si="5"/>
        <v>0</v>
      </c>
      <c r="K70" s="31">
        <f t="shared" si="6"/>
        <v>0</v>
      </c>
      <c r="L70" s="31">
        <f t="shared" si="7"/>
        <v>0</v>
      </c>
      <c r="M70" s="64"/>
      <c r="N70" s="31">
        <f t="shared" si="8"/>
        <v>0</v>
      </c>
      <c r="O70" s="31">
        <f t="shared" si="9"/>
        <v>0</v>
      </c>
      <c r="P70" s="64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63"/>
      <c r="B71" s="64"/>
      <c r="C71" s="64"/>
      <c r="D71" s="64"/>
      <c r="E71" s="65"/>
      <c r="F71" s="64"/>
      <c r="G71" s="64"/>
      <c r="H71" s="64"/>
      <c r="I71" s="65"/>
      <c r="J71" s="31">
        <f t="shared" si="5"/>
        <v>0</v>
      </c>
      <c r="K71" s="31">
        <f t="shared" si="6"/>
        <v>0</v>
      </c>
      <c r="L71" s="31">
        <f t="shared" si="7"/>
        <v>0</v>
      </c>
      <c r="M71" s="64"/>
      <c r="N71" s="31">
        <f t="shared" si="8"/>
        <v>0</v>
      </c>
      <c r="O71" s="31">
        <f t="shared" si="9"/>
        <v>0</v>
      </c>
      <c r="P71" s="64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63"/>
      <c r="B72" s="64"/>
      <c r="C72" s="64"/>
      <c r="D72" s="64"/>
      <c r="E72" s="65"/>
      <c r="F72" s="64"/>
      <c r="G72" s="64"/>
      <c r="H72" s="64"/>
      <c r="I72" s="65"/>
      <c r="J72" s="31">
        <f t="shared" si="5"/>
        <v>0</v>
      </c>
      <c r="K72" s="31">
        <f t="shared" si="6"/>
        <v>0</v>
      </c>
      <c r="L72" s="31">
        <f t="shared" si="7"/>
        <v>0</v>
      </c>
      <c r="M72" s="64"/>
      <c r="N72" s="31">
        <f t="shared" si="8"/>
        <v>0</v>
      </c>
      <c r="O72" s="31">
        <f t="shared" si="9"/>
        <v>0</v>
      </c>
      <c r="P72" s="64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63"/>
      <c r="B73" s="64"/>
      <c r="C73" s="64"/>
      <c r="D73" s="64"/>
      <c r="E73" s="65"/>
      <c r="F73" s="64"/>
      <c r="G73" s="64"/>
      <c r="H73" s="64"/>
      <c r="I73" s="65"/>
      <c r="J73" s="31">
        <f t="shared" si="5"/>
        <v>0</v>
      </c>
      <c r="K73" s="31">
        <f t="shared" si="6"/>
        <v>0</v>
      </c>
      <c r="L73" s="31">
        <f t="shared" si="7"/>
        <v>0</v>
      </c>
      <c r="M73" s="64"/>
      <c r="N73" s="31">
        <f t="shared" si="8"/>
        <v>0</v>
      </c>
      <c r="O73" s="31">
        <f t="shared" si="9"/>
        <v>0</v>
      </c>
      <c r="P73" s="64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63"/>
      <c r="B74" s="64"/>
      <c r="C74" s="64"/>
      <c r="D74" s="64"/>
      <c r="E74" s="65"/>
      <c r="F74" s="64"/>
      <c r="G74" s="64"/>
      <c r="H74" s="64"/>
      <c r="I74" s="65"/>
      <c r="J74" s="31">
        <f t="shared" si="5"/>
        <v>0</v>
      </c>
      <c r="K74" s="31">
        <f t="shared" si="6"/>
        <v>0</v>
      </c>
      <c r="L74" s="31">
        <f t="shared" si="7"/>
        <v>0</v>
      </c>
      <c r="M74" s="64"/>
      <c r="N74" s="31">
        <f t="shared" si="8"/>
        <v>0</v>
      </c>
      <c r="O74" s="31">
        <f t="shared" si="9"/>
        <v>0</v>
      </c>
      <c r="P74" s="64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63"/>
      <c r="B75" s="64"/>
      <c r="C75" s="64"/>
      <c r="D75" s="64"/>
      <c r="E75" s="65"/>
      <c r="F75" s="64"/>
      <c r="G75" s="64"/>
      <c r="H75" s="64"/>
      <c r="I75" s="65"/>
      <c r="J75" s="31">
        <f t="shared" si="5"/>
        <v>0</v>
      </c>
      <c r="K75" s="31">
        <f t="shared" si="6"/>
        <v>0</v>
      </c>
      <c r="L75" s="31">
        <f t="shared" si="7"/>
        <v>0</v>
      </c>
      <c r="M75" s="64"/>
      <c r="N75" s="31">
        <f t="shared" si="8"/>
        <v>0</v>
      </c>
      <c r="O75" s="31">
        <f t="shared" si="9"/>
        <v>0</v>
      </c>
      <c r="P75" s="64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63"/>
      <c r="B76" s="64"/>
      <c r="C76" s="64"/>
      <c r="D76" s="64"/>
      <c r="E76" s="65"/>
      <c r="F76" s="64"/>
      <c r="G76" s="64"/>
      <c r="H76" s="64"/>
      <c r="I76" s="65"/>
      <c r="J76" s="31">
        <f t="shared" ref="J76:J107" si="10">IF(C76&lt;&gt;"Saída",0,IF(F76="Mensal",E76,IF(F76="Trimestral",E76/3,IF(F76="Semestral",E76/6,IF(F76="Anual",E76/12,0)))))</f>
        <v>0</v>
      </c>
      <c r="K76" s="31">
        <f t="shared" ref="K76:K107" si="11">IF(C76&lt;&gt;"Saída",0,IF(OR(H76="",H76="Por rever",H76="Rever mais tarde",H76="Manter"),J76,IF(H76="Cancelar",0,IF(I76="",J76,IF(F76="Mensal",I76,IF(F76="Trimestral",I76/3,IF(F76="Semestral",I76/6,IF(F76="Anual",I76/12,0))))))))</f>
        <v>0</v>
      </c>
      <c r="L76" s="31">
        <f t="shared" ref="L76:L107" si="12">MAX(0,J76-K76)</f>
        <v>0</v>
      </c>
      <c r="M76" s="64"/>
      <c r="N76" s="31">
        <f t="shared" ref="N76:N107" si="13">IF(M76="Sim",L76,0)</f>
        <v>0</v>
      </c>
      <c r="O76" s="31">
        <f t="shared" ref="O76:O107" si="14">N76*12</f>
        <v>0</v>
      </c>
      <c r="P76" s="64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63"/>
      <c r="B77" s="64"/>
      <c r="C77" s="64"/>
      <c r="D77" s="64"/>
      <c r="E77" s="65"/>
      <c r="F77" s="64"/>
      <c r="G77" s="64"/>
      <c r="H77" s="64"/>
      <c r="I77" s="65"/>
      <c r="J77" s="31">
        <f t="shared" si="10"/>
        <v>0</v>
      </c>
      <c r="K77" s="31">
        <f t="shared" si="11"/>
        <v>0</v>
      </c>
      <c r="L77" s="31">
        <f t="shared" si="12"/>
        <v>0</v>
      </c>
      <c r="M77" s="64"/>
      <c r="N77" s="31">
        <f t="shared" si="13"/>
        <v>0</v>
      </c>
      <c r="O77" s="31">
        <f t="shared" si="14"/>
        <v>0</v>
      </c>
      <c r="P77" s="64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63"/>
      <c r="B78" s="64"/>
      <c r="C78" s="64"/>
      <c r="D78" s="64"/>
      <c r="E78" s="65"/>
      <c r="F78" s="64"/>
      <c r="G78" s="64"/>
      <c r="H78" s="64"/>
      <c r="I78" s="65"/>
      <c r="J78" s="31">
        <f t="shared" si="10"/>
        <v>0</v>
      </c>
      <c r="K78" s="31">
        <f t="shared" si="11"/>
        <v>0</v>
      </c>
      <c r="L78" s="31">
        <f t="shared" si="12"/>
        <v>0</v>
      </c>
      <c r="M78" s="64"/>
      <c r="N78" s="31">
        <f t="shared" si="13"/>
        <v>0</v>
      </c>
      <c r="O78" s="31">
        <f t="shared" si="14"/>
        <v>0</v>
      </c>
      <c r="P78" s="64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63"/>
      <c r="B79" s="64"/>
      <c r="C79" s="64"/>
      <c r="D79" s="64"/>
      <c r="E79" s="65"/>
      <c r="F79" s="64"/>
      <c r="G79" s="64"/>
      <c r="H79" s="64"/>
      <c r="I79" s="65"/>
      <c r="J79" s="31">
        <f t="shared" si="10"/>
        <v>0</v>
      </c>
      <c r="K79" s="31">
        <f t="shared" si="11"/>
        <v>0</v>
      </c>
      <c r="L79" s="31">
        <f t="shared" si="12"/>
        <v>0</v>
      </c>
      <c r="M79" s="64"/>
      <c r="N79" s="31">
        <f t="shared" si="13"/>
        <v>0</v>
      </c>
      <c r="O79" s="31">
        <f t="shared" si="14"/>
        <v>0</v>
      </c>
      <c r="P79" s="64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63"/>
      <c r="B80" s="64"/>
      <c r="C80" s="64"/>
      <c r="D80" s="64"/>
      <c r="E80" s="65"/>
      <c r="F80" s="64"/>
      <c r="G80" s="64"/>
      <c r="H80" s="64"/>
      <c r="I80" s="65"/>
      <c r="J80" s="31">
        <f t="shared" si="10"/>
        <v>0</v>
      </c>
      <c r="K80" s="31">
        <f t="shared" si="11"/>
        <v>0</v>
      </c>
      <c r="L80" s="31">
        <f t="shared" si="12"/>
        <v>0</v>
      </c>
      <c r="M80" s="64"/>
      <c r="N80" s="31">
        <f t="shared" si="13"/>
        <v>0</v>
      </c>
      <c r="O80" s="31">
        <f t="shared" si="14"/>
        <v>0</v>
      </c>
      <c r="P80" s="64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63"/>
      <c r="B81" s="64"/>
      <c r="C81" s="64"/>
      <c r="D81" s="64"/>
      <c r="E81" s="65"/>
      <c r="F81" s="64"/>
      <c r="G81" s="64"/>
      <c r="H81" s="64"/>
      <c r="I81" s="65"/>
      <c r="J81" s="31">
        <f t="shared" si="10"/>
        <v>0</v>
      </c>
      <c r="K81" s="31">
        <f t="shared" si="11"/>
        <v>0</v>
      </c>
      <c r="L81" s="31">
        <f t="shared" si="12"/>
        <v>0</v>
      </c>
      <c r="M81" s="64"/>
      <c r="N81" s="31">
        <f t="shared" si="13"/>
        <v>0</v>
      </c>
      <c r="O81" s="31">
        <f t="shared" si="14"/>
        <v>0</v>
      </c>
      <c r="P81" s="64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63"/>
      <c r="B82" s="64"/>
      <c r="C82" s="64"/>
      <c r="D82" s="64"/>
      <c r="E82" s="65"/>
      <c r="F82" s="64"/>
      <c r="G82" s="64"/>
      <c r="H82" s="64"/>
      <c r="I82" s="65"/>
      <c r="J82" s="31">
        <f t="shared" si="10"/>
        <v>0</v>
      </c>
      <c r="K82" s="31">
        <f t="shared" si="11"/>
        <v>0</v>
      </c>
      <c r="L82" s="31">
        <f t="shared" si="12"/>
        <v>0</v>
      </c>
      <c r="M82" s="64"/>
      <c r="N82" s="31">
        <f t="shared" si="13"/>
        <v>0</v>
      </c>
      <c r="O82" s="31">
        <f t="shared" si="14"/>
        <v>0</v>
      </c>
      <c r="P82" s="64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63"/>
      <c r="B83" s="64"/>
      <c r="C83" s="64"/>
      <c r="D83" s="64"/>
      <c r="E83" s="65"/>
      <c r="F83" s="64"/>
      <c r="G83" s="64"/>
      <c r="H83" s="64"/>
      <c r="I83" s="65"/>
      <c r="J83" s="31">
        <f t="shared" si="10"/>
        <v>0</v>
      </c>
      <c r="K83" s="31">
        <f t="shared" si="11"/>
        <v>0</v>
      </c>
      <c r="L83" s="31">
        <f t="shared" si="12"/>
        <v>0</v>
      </c>
      <c r="M83" s="64"/>
      <c r="N83" s="31">
        <f t="shared" si="13"/>
        <v>0</v>
      </c>
      <c r="O83" s="31">
        <f t="shared" si="14"/>
        <v>0</v>
      </c>
      <c r="P83" s="64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63"/>
      <c r="B84" s="64"/>
      <c r="C84" s="64"/>
      <c r="D84" s="64"/>
      <c r="E84" s="65"/>
      <c r="F84" s="64"/>
      <c r="G84" s="64"/>
      <c r="H84" s="64"/>
      <c r="I84" s="65"/>
      <c r="J84" s="31">
        <f t="shared" si="10"/>
        <v>0</v>
      </c>
      <c r="K84" s="31">
        <f t="shared" si="11"/>
        <v>0</v>
      </c>
      <c r="L84" s="31">
        <f t="shared" si="12"/>
        <v>0</v>
      </c>
      <c r="M84" s="64"/>
      <c r="N84" s="31">
        <f t="shared" si="13"/>
        <v>0</v>
      </c>
      <c r="O84" s="31">
        <f t="shared" si="14"/>
        <v>0</v>
      </c>
      <c r="P84" s="64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63"/>
      <c r="B85" s="64"/>
      <c r="C85" s="64"/>
      <c r="D85" s="64"/>
      <c r="E85" s="65"/>
      <c r="F85" s="64"/>
      <c r="G85" s="64"/>
      <c r="H85" s="64"/>
      <c r="I85" s="65"/>
      <c r="J85" s="31">
        <f t="shared" si="10"/>
        <v>0</v>
      </c>
      <c r="K85" s="31">
        <f t="shared" si="11"/>
        <v>0</v>
      </c>
      <c r="L85" s="31">
        <f t="shared" si="12"/>
        <v>0</v>
      </c>
      <c r="M85" s="64"/>
      <c r="N85" s="31">
        <f t="shared" si="13"/>
        <v>0</v>
      </c>
      <c r="O85" s="31">
        <f t="shared" si="14"/>
        <v>0</v>
      </c>
      <c r="P85" s="64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63"/>
      <c r="B86" s="64"/>
      <c r="C86" s="64"/>
      <c r="D86" s="64"/>
      <c r="E86" s="65"/>
      <c r="F86" s="64"/>
      <c r="G86" s="64"/>
      <c r="H86" s="64"/>
      <c r="I86" s="65"/>
      <c r="J86" s="31">
        <f t="shared" si="10"/>
        <v>0</v>
      </c>
      <c r="K86" s="31">
        <f t="shared" si="11"/>
        <v>0</v>
      </c>
      <c r="L86" s="31">
        <f t="shared" si="12"/>
        <v>0</v>
      </c>
      <c r="M86" s="64"/>
      <c r="N86" s="31">
        <f t="shared" si="13"/>
        <v>0</v>
      </c>
      <c r="O86" s="31">
        <f t="shared" si="14"/>
        <v>0</v>
      </c>
      <c r="P86" s="64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63"/>
      <c r="B87" s="64"/>
      <c r="C87" s="64"/>
      <c r="D87" s="64"/>
      <c r="E87" s="65"/>
      <c r="F87" s="64"/>
      <c r="G87" s="64"/>
      <c r="H87" s="64"/>
      <c r="I87" s="65"/>
      <c r="J87" s="31">
        <f t="shared" si="10"/>
        <v>0</v>
      </c>
      <c r="K87" s="31">
        <f t="shared" si="11"/>
        <v>0</v>
      </c>
      <c r="L87" s="31">
        <f t="shared" si="12"/>
        <v>0</v>
      </c>
      <c r="M87" s="64"/>
      <c r="N87" s="31">
        <f t="shared" si="13"/>
        <v>0</v>
      </c>
      <c r="O87" s="31">
        <f t="shared" si="14"/>
        <v>0</v>
      </c>
      <c r="P87" s="64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63"/>
      <c r="B88" s="64"/>
      <c r="C88" s="64"/>
      <c r="D88" s="64"/>
      <c r="E88" s="65"/>
      <c r="F88" s="64"/>
      <c r="G88" s="64"/>
      <c r="H88" s="64"/>
      <c r="I88" s="65"/>
      <c r="J88" s="31">
        <f t="shared" si="10"/>
        <v>0</v>
      </c>
      <c r="K88" s="31">
        <f t="shared" si="11"/>
        <v>0</v>
      </c>
      <c r="L88" s="31">
        <f t="shared" si="12"/>
        <v>0</v>
      </c>
      <c r="M88" s="64"/>
      <c r="N88" s="31">
        <f t="shared" si="13"/>
        <v>0</v>
      </c>
      <c r="O88" s="31">
        <f t="shared" si="14"/>
        <v>0</v>
      </c>
      <c r="P88" s="64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63"/>
      <c r="B89" s="64"/>
      <c r="C89" s="64"/>
      <c r="D89" s="64"/>
      <c r="E89" s="65"/>
      <c r="F89" s="64"/>
      <c r="G89" s="64"/>
      <c r="H89" s="64"/>
      <c r="I89" s="65"/>
      <c r="J89" s="31">
        <f t="shared" si="10"/>
        <v>0</v>
      </c>
      <c r="K89" s="31">
        <f t="shared" si="11"/>
        <v>0</v>
      </c>
      <c r="L89" s="31">
        <f t="shared" si="12"/>
        <v>0</v>
      </c>
      <c r="M89" s="64"/>
      <c r="N89" s="31">
        <f t="shared" si="13"/>
        <v>0</v>
      </c>
      <c r="O89" s="31">
        <f t="shared" si="14"/>
        <v>0</v>
      </c>
      <c r="P89" s="64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63"/>
      <c r="B90" s="64"/>
      <c r="C90" s="64"/>
      <c r="D90" s="64"/>
      <c r="E90" s="65"/>
      <c r="F90" s="64"/>
      <c r="G90" s="64"/>
      <c r="H90" s="64"/>
      <c r="I90" s="65"/>
      <c r="J90" s="31">
        <f t="shared" si="10"/>
        <v>0</v>
      </c>
      <c r="K90" s="31">
        <f t="shared" si="11"/>
        <v>0</v>
      </c>
      <c r="L90" s="31">
        <f t="shared" si="12"/>
        <v>0</v>
      </c>
      <c r="M90" s="64"/>
      <c r="N90" s="31">
        <f t="shared" si="13"/>
        <v>0</v>
      </c>
      <c r="O90" s="31">
        <f t="shared" si="14"/>
        <v>0</v>
      </c>
      <c r="P90" s="64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63"/>
      <c r="B91" s="64"/>
      <c r="C91" s="64"/>
      <c r="D91" s="64"/>
      <c r="E91" s="65"/>
      <c r="F91" s="64"/>
      <c r="G91" s="64"/>
      <c r="H91" s="64"/>
      <c r="I91" s="65"/>
      <c r="J91" s="31">
        <f t="shared" si="10"/>
        <v>0</v>
      </c>
      <c r="K91" s="31">
        <f t="shared" si="11"/>
        <v>0</v>
      </c>
      <c r="L91" s="31">
        <f t="shared" si="12"/>
        <v>0</v>
      </c>
      <c r="M91" s="64"/>
      <c r="N91" s="31">
        <f t="shared" si="13"/>
        <v>0</v>
      </c>
      <c r="O91" s="31">
        <f t="shared" si="14"/>
        <v>0</v>
      </c>
      <c r="P91" s="64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63"/>
      <c r="B92" s="64"/>
      <c r="C92" s="64"/>
      <c r="D92" s="64"/>
      <c r="E92" s="65"/>
      <c r="F92" s="64"/>
      <c r="G92" s="64"/>
      <c r="H92" s="64"/>
      <c r="I92" s="65"/>
      <c r="J92" s="31">
        <f t="shared" si="10"/>
        <v>0</v>
      </c>
      <c r="K92" s="31">
        <f t="shared" si="11"/>
        <v>0</v>
      </c>
      <c r="L92" s="31">
        <f t="shared" si="12"/>
        <v>0</v>
      </c>
      <c r="M92" s="64"/>
      <c r="N92" s="31">
        <f t="shared" si="13"/>
        <v>0</v>
      </c>
      <c r="O92" s="31">
        <f t="shared" si="14"/>
        <v>0</v>
      </c>
      <c r="P92" s="64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63"/>
      <c r="B93" s="64"/>
      <c r="C93" s="64"/>
      <c r="D93" s="64"/>
      <c r="E93" s="65"/>
      <c r="F93" s="64"/>
      <c r="G93" s="64"/>
      <c r="H93" s="64"/>
      <c r="I93" s="65"/>
      <c r="J93" s="31">
        <f t="shared" si="10"/>
        <v>0</v>
      </c>
      <c r="K93" s="31">
        <f t="shared" si="11"/>
        <v>0</v>
      </c>
      <c r="L93" s="31">
        <f t="shared" si="12"/>
        <v>0</v>
      </c>
      <c r="M93" s="64"/>
      <c r="N93" s="31">
        <f t="shared" si="13"/>
        <v>0</v>
      </c>
      <c r="O93" s="31">
        <f t="shared" si="14"/>
        <v>0</v>
      </c>
      <c r="P93" s="64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63"/>
      <c r="B94" s="64"/>
      <c r="C94" s="64"/>
      <c r="D94" s="64"/>
      <c r="E94" s="65"/>
      <c r="F94" s="64"/>
      <c r="G94" s="64"/>
      <c r="H94" s="64"/>
      <c r="I94" s="65"/>
      <c r="J94" s="31">
        <f t="shared" si="10"/>
        <v>0</v>
      </c>
      <c r="K94" s="31">
        <f t="shared" si="11"/>
        <v>0</v>
      </c>
      <c r="L94" s="31">
        <f t="shared" si="12"/>
        <v>0</v>
      </c>
      <c r="M94" s="64"/>
      <c r="N94" s="31">
        <f t="shared" si="13"/>
        <v>0</v>
      </c>
      <c r="O94" s="31">
        <f t="shared" si="14"/>
        <v>0</v>
      </c>
      <c r="P94" s="64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63"/>
      <c r="B95" s="64"/>
      <c r="C95" s="64"/>
      <c r="D95" s="64"/>
      <c r="E95" s="65"/>
      <c r="F95" s="64"/>
      <c r="G95" s="64"/>
      <c r="H95" s="64"/>
      <c r="I95" s="65"/>
      <c r="J95" s="31">
        <f t="shared" si="10"/>
        <v>0</v>
      </c>
      <c r="K95" s="31">
        <f t="shared" si="11"/>
        <v>0</v>
      </c>
      <c r="L95" s="31">
        <f t="shared" si="12"/>
        <v>0</v>
      </c>
      <c r="M95" s="64"/>
      <c r="N95" s="31">
        <f t="shared" si="13"/>
        <v>0</v>
      </c>
      <c r="O95" s="31">
        <f t="shared" si="14"/>
        <v>0</v>
      </c>
      <c r="P95" s="64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63"/>
      <c r="B96" s="64"/>
      <c r="C96" s="64"/>
      <c r="D96" s="64"/>
      <c r="E96" s="65"/>
      <c r="F96" s="64"/>
      <c r="G96" s="64"/>
      <c r="H96" s="64"/>
      <c r="I96" s="65"/>
      <c r="J96" s="31">
        <f t="shared" si="10"/>
        <v>0</v>
      </c>
      <c r="K96" s="31">
        <f t="shared" si="11"/>
        <v>0</v>
      </c>
      <c r="L96" s="31">
        <f t="shared" si="12"/>
        <v>0</v>
      </c>
      <c r="M96" s="64"/>
      <c r="N96" s="31">
        <f t="shared" si="13"/>
        <v>0</v>
      </c>
      <c r="O96" s="31">
        <f t="shared" si="14"/>
        <v>0</v>
      </c>
      <c r="P96" s="64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63"/>
      <c r="B97" s="64"/>
      <c r="C97" s="64"/>
      <c r="D97" s="64"/>
      <c r="E97" s="65"/>
      <c r="F97" s="64"/>
      <c r="G97" s="64"/>
      <c r="H97" s="64"/>
      <c r="I97" s="65"/>
      <c r="J97" s="31">
        <f t="shared" si="10"/>
        <v>0</v>
      </c>
      <c r="K97" s="31">
        <f t="shared" si="11"/>
        <v>0</v>
      </c>
      <c r="L97" s="31">
        <f t="shared" si="12"/>
        <v>0</v>
      </c>
      <c r="M97" s="64"/>
      <c r="N97" s="31">
        <f t="shared" si="13"/>
        <v>0</v>
      </c>
      <c r="O97" s="31">
        <f t="shared" si="14"/>
        <v>0</v>
      </c>
      <c r="P97" s="64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63"/>
      <c r="B98" s="64"/>
      <c r="C98" s="64"/>
      <c r="D98" s="64"/>
      <c r="E98" s="65"/>
      <c r="F98" s="64"/>
      <c r="G98" s="64"/>
      <c r="H98" s="64"/>
      <c r="I98" s="65"/>
      <c r="J98" s="31">
        <f t="shared" si="10"/>
        <v>0</v>
      </c>
      <c r="K98" s="31">
        <f t="shared" si="11"/>
        <v>0</v>
      </c>
      <c r="L98" s="31">
        <f t="shared" si="12"/>
        <v>0</v>
      </c>
      <c r="M98" s="64"/>
      <c r="N98" s="31">
        <f t="shared" si="13"/>
        <v>0</v>
      </c>
      <c r="O98" s="31">
        <f t="shared" si="14"/>
        <v>0</v>
      </c>
      <c r="P98" s="64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63"/>
      <c r="B99" s="64"/>
      <c r="C99" s="64"/>
      <c r="D99" s="64"/>
      <c r="E99" s="65"/>
      <c r="F99" s="64"/>
      <c r="G99" s="64"/>
      <c r="H99" s="64"/>
      <c r="I99" s="65"/>
      <c r="J99" s="31">
        <f t="shared" si="10"/>
        <v>0</v>
      </c>
      <c r="K99" s="31">
        <f t="shared" si="11"/>
        <v>0</v>
      </c>
      <c r="L99" s="31">
        <f t="shared" si="12"/>
        <v>0</v>
      </c>
      <c r="M99" s="64"/>
      <c r="N99" s="31">
        <f t="shared" si="13"/>
        <v>0</v>
      </c>
      <c r="O99" s="31">
        <f t="shared" si="14"/>
        <v>0</v>
      </c>
      <c r="P99" s="64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63"/>
      <c r="B100" s="64"/>
      <c r="C100" s="64"/>
      <c r="D100" s="64"/>
      <c r="E100" s="65"/>
      <c r="F100" s="64"/>
      <c r="G100" s="64"/>
      <c r="H100" s="64"/>
      <c r="I100" s="65"/>
      <c r="J100" s="31">
        <f t="shared" si="10"/>
        <v>0</v>
      </c>
      <c r="K100" s="31">
        <f t="shared" si="11"/>
        <v>0</v>
      </c>
      <c r="L100" s="31">
        <f t="shared" si="12"/>
        <v>0</v>
      </c>
      <c r="M100" s="64"/>
      <c r="N100" s="31">
        <f t="shared" si="13"/>
        <v>0</v>
      </c>
      <c r="O100" s="31">
        <f t="shared" si="14"/>
        <v>0</v>
      </c>
      <c r="P100" s="64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63"/>
      <c r="B101" s="64"/>
      <c r="C101" s="64"/>
      <c r="D101" s="64"/>
      <c r="E101" s="65"/>
      <c r="F101" s="64"/>
      <c r="G101" s="64"/>
      <c r="H101" s="64"/>
      <c r="I101" s="65"/>
      <c r="J101" s="31">
        <f t="shared" si="10"/>
        <v>0</v>
      </c>
      <c r="K101" s="31">
        <f t="shared" si="11"/>
        <v>0</v>
      </c>
      <c r="L101" s="31">
        <f t="shared" si="12"/>
        <v>0</v>
      </c>
      <c r="M101" s="64"/>
      <c r="N101" s="31">
        <f t="shared" si="13"/>
        <v>0</v>
      </c>
      <c r="O101" s="31">
        <f t="shared" si="14"/>
        <v>0</v>
      </c>
      <c r="P101" s="64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63"/>
      <c r="B102" s="64"/>
      <c r="C102" s="64"/>
      <c r="D102" s="64"/>
      <c r="E102" s="65"/>
      <c r="F102" s="64"/>
      <c r="G102" s="64"/>
      <c r="H102" s="64"/>
      <c r="I102" s="65"/>
      <c r="J102" s="31">
        <f t="shared" si="10"/>
        <v>0</v>
      </c>
      <c r="K102" s="31">
        <f t="shared" si="11"/>
        <v>0</v>
      </c>
      <c r="L102" s="31">
        <f t="shared" si="12"/>
        <v>0</v>
      </c>
      <c r="M102" s="64"/>
      <c r="N102" s="31">
        <f t="shared" si="13"/>
        <v>0</v>
      </c>
      <c r="O102" s="31">
        <f t="shared" si="14"/>
        <v>0</v>
      </c>
      <c r="P102" s="64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63"/>
      <c r="B103" s="64"/>
      <c r="C103" s="64"/>
      <c r="D103" s="64"/>
      <c r="E103" s="65"/>
      <c r="F103" s="64"/>
      <c r="G103" s="64"/>
      <c r="H103" s="64"/>
      <c r="I103" s="65"/>
      <c r="J103" s="31">
        <f t="shared" si="10"/>
        <v>0</v>
      </c>
      <c r="K103" s="31">
        <f t="shared" si="11"/>
        <v>0</v>
      </c>
      <c r="L103" s="31">
        <f t="shared" si="12"/>
        <v>0</v>
      </c>
      <c r="M103" s="64"/>
      <c r="N103" s="31">
        <f t="shared" si="13"/>
        <v>0</v>
      </c>
      <c r="O103" s="31">
        <f t="shared" si="14"/>
        <v>0</v>
      </c>
      <c r="P103" s="64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63"/>
      <c r="B104" s="64"/>
      <c r="C104" s="64"/>
      <c r="D104" s="64"/>
      <c r="E104" s="65"/>
      <c r="F104" s="64"/>
      <c r="G104" s="64"/>
      <c r="H104" s="64"/>
      <c r="I104" s="65"/>
      <c r="J104" s="31">
        <f t="shared" si="10"/>
        <v>0</v>
      </c>
      <c r="K104" s="31">
        <f t="shared" si="11"/>
        <v>0</v>
      </c>
      <c r="L104" s="31">
        <f t="shared" si="12"/>
        <v>0</v>
      </c>
      <c r="M104" s="64"/>
      <c r="N104" s="31">
        <f t="shared" si="13"/>
        <v>0</v>
      </c>
      <c r="O104" s="31">
        <f t="shared" si="14"/>
        <v>0</v>
      </c>
      <c r="P104" s="64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63"/>
      <c r="B105" s="64"/>
      <c r="C105" s="64"/>
      <c r="D105" s="64"/>
      <c r="E105" s="65"/>
      <c r="F105" s="64"/>
      <c r="G105" s="64"/>
      <c r="H105" s="64"/>
      <c r="I105" s="65"/>
      <c r="J105" s="31">
        <f t="shared" si="10"/>
        <v>0</v>
      </c>
      <c r="K105" s="31">
        <f t="shared" si="11"/>
        <v>0</v>
      </c>
      <c r="L105" s="31">
        <f t="shared" si="12"/>
        <v>0</v>
      </c>
      <c r="M105" s="64"/>
      <c r="N105" s="31">
        <f t="shared" si="13"/>
        <v>0</v>
      </c>
      <c r="O105" s="31">
        <f t="shared" si="14"/>
        <v>0</v>
      </c>
      <c r="P105" s="64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63"/>
      <c r="B106" s="64"/>
      <c r="C106" s="64"/>
      <c r="D106" s="64"/>
      <c r="E106" s="65"/>
      <c r="F106" s="64"/>
      <c r="G106" s="64"/>
      <c r="H106" s="64"/>
      <c r="I106" s="65"/>
      <c r="J106" s="31">
        <f t="shared" si="10"/>
        <v>0</v>
      </c>
      <c r="K106" s="31">
        <f t="shared" si="11"/>
        <v>0</v>
      </c>
      <c r="L106" s="31">
        <f t="shared" si="12"/>
        <v>0</v>
      </c>
      <c r="M106" s="64"/>
      <c r="N106" s="31">
        <f t="shared" si="13"/>
        <v>0</v>
      </c>
      <c r="O106" s="31">
        <f t="shared" si="14"/>
        <v>0</v>
      </c>
      <c r="P106" s="64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63"/>
      <c r="B107" s="64"/>
      <c r="C107" s="64"/>
      <c r="D107" s="64"/>
      <c r="E107" s="65"/>
      <c r="F107" s="64"/>
      <c r="G107" s="64"/>
      <c r="H107" s="64"/>
      <c r="I107" s="65"/>
      <c r="J107" s="31">
        <f t="shared" si="10"/>
        <v>0</v>
      </c>
      <c r="K107" s="31">
        <f t="shared" si="11"/>
        <v>0</v>
      </c>
      <c r="L107" s="31">
        <f t="shared" si="12"/>
        <v>0</v>
      </c>
      <c r="M107" s="64"/>
      <c r="N107" s="31">
        <f t="shared" si="13"/>
        <v>0</v>
      </c>
      <c r="O107" s="31">
        <f t="shared" si="14"/>
        <v>0</v>
      </c>
      <c r="P107" s="64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63"/>
      <c r="B108" s="64"/>
      <c r="C108" s="64"/>
      <c r="D108" s="64"/>
      <c r="E108" s="65"/>
      <c r="F108" s="64"/>
      <c r="G108" s="64"/>
      <c r="H108" s="64"/>
      <c r="I108" s="65"/>
      <c r="J108" s="31">
        <f t="shared" ref="J108:J139" si="15">IF(C108&lt;&gt;"Saída",0,IF(F108="Mensal",E108,IF(F108="Trimestral",E108/3,IF(F108="Semestral",E108/6,IF(F108="Anual",E108/12,0)))))</f>
        <v>0</v>
      </c>
      <c r="K108" s="31">
        <f t="shared" ref="K108:K139" si="16">IF(C108&lt;&gt;"Saída",0,IF(OR(H108="",H108="Por rever",H108="Rever mais tarde",H108="Manter"),J108,IF(H108="Cancelar",0,IF(I108="",J108,IF(F108="Mensal",I108,IF(F108="Trimestral",I108/3,IF(F108="Semestral",I108/6,IF(F108="Anual",I108/12,0))))))))</f>
        <v>0</v>
      </c>
      <c r="L108" s="31">
        <f t="shared" ref="L108:L139" si="17">MAX(0,J108-K108)</f>
        <v>0</v>
      </c>
      <c r="M108" s="64"/>
      <c r="N108" s="31">
        <f t="shared" ref="N108:N139" si="18">IF(M108="Sim",L108,0)</f>
        <v>0</v>
      </c>
      <c r="O108" s="31">
        <f t="shared" ref="O108:O139" si="19">N108*12</f>
        <v>0</v>
      </c>
      <c r="P108" s="64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63"/>
      <c r="B109" s="64"/>
      <c r="C109" s="64"/>
      <c r="D109" s="64"/>
      <c r="E109" s="65"/>
      <c r="F109" s="64"/>
      <c r="G109" s="64"/>
      <c r="H109" s="64"/>
      <c r="I109" s="65"/>
      <c r="J109" s="31">
        <f t="shared" si="15"/>
        <v>0</v>
      </c>
      <c r="K109" s="31">
        <f t="shared" si="16"/>
        <v>0</v>
      </c>
      <c r="L109" s="31">
        <f t="shared" si="17"/>
        <v>0</v>
      </c>
      <c r="M109" s="64"/>
      <c r="N109" s="31">
        <f t="shared" si="18"/>
        <v>0</v>
      </c>
      <c r="O109" s="31">
        <f t="shared" si="19"/>
        <v>0</v>
      </c>
      <c r="P109" s="64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63"/>
      <c r="B110" s="64"/>
      <c r="C110" s="64"/>
      <c r="D110" s="64"/>
      <c r="E110" s="65"/>
      <c r="F110" s="64"/>
      <c r="G110" s="64"/>
      <c r="H110" s="64"/>
      <c r="I110" s="65"/>
      <c r="J110" s="31">
        <f t="shared" si="15"/>
        <v>0</v>
      </c>
      <c r="K110" s="31">
        <f t="shared" si="16"/>
        <v>0</v>
      </c>
      <c r="L110" s="31">
        <f t="shared" si="17"/>
        <v>0</v>
      </c>
      <c r="M110" s="64"/>
      <c r="N110" s="31">
        <f t="shared" si="18"/>
        <v>0</v>
      </c>
      <c r="O110" s="31">
        <f t="shared" si="19"/>
        <v>0</v>
      </c>
      <c r="P110" s="64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63"/>
      <c r="B111" s="64"/>
      <c r="C111" s="64"/>
      <c r="D111" s="64"/>
      <c r="E111" s="65"/>
      <c r="F111" s="64"/>
      <c r="G111" s="64"/>
      <c r="H111" s="64"/>
      <c r="I111" s="65"/>
      <c r="J111" s="31">
        <f t="shared" si="15"/>
        <v>0</v>
      </c>
      <c r="K111" s="31">
        <f t="shared" si="16"/>
        <v>0</v>
      </c>
      <c r="L111" s="31">
        <f t="shared" si="17"/>
        <v>0</v>
      </c>
      <c r="M111" s="64"/>
      <c r="N111" s="31">
        <f t="shared" si="18"/>
        <v>0</v>
      </c>
      <c r="O111" s="31">
        <f t="shared" si="19"/>
        <v>0</v>
      </c>
      <c r="P111" s="64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63"/>
      <c r="B112" s="64"/>
      <c r="C112" s="64"/>
      <c r="D112" s="64"/>
      <c r="E112" s="65"/>
      <c r="F112" s="64"/>
      <c r="G112" s="64"/>
      <c r="H112" s="64"/>
      <c r="I112" s="65"/>
      <c r="J112" s="31">
        <f t="shared" si="15"/>
        <v>0</v>
      </c>
      <c r="K112" s="31">
        <f t="shared" si="16"/>
        <v>0</v>
      </c>
      <c r="L112" s="31">
        <f t="shared" si="17"/>
        <v>0</v>
      </c>
      <c r="M112" s="64"/>
      <c r="N112" s="31">
        <f t="shared" si="18"/>
        <v>0</v>
      </c>
      <c r="O112" s="31">
        <f t="shared" si="19"/>
        <v>0</v>
      </c>
      <c r="P112" s="64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63"/>
      <c r="B113" s="64"/>
      <c r="C113" s="64"/>
      <c r="D113" s="64"/>
      <c r="E113" s="65"/>
      <c r="F113" s="64"/>
      <c r="G113" s="64"/>
      <c r="H113" s="64"/>
      <c r="I113" s="65"/>
      <c r="J113" s="31">
        <f t="shared" si="15"/>
        <v>0</v>
      </c>
      <c r="K113" s="31">
        <f t="shared" si="16"/>
        <v>0</v>
      </c>
      <c r="L113" s="31">
        <f t="shared" si="17"/>
        <v>0</v>
      </c>
      <c r="M113" s="64"/>
      <c r="N113" s="31">
        <f t="shared" si="18"/>
        <v>0</v>
      </c>
      <c r="O113" s="31">
        <f t="shared" si="19"/>
        <v>0</v>
      </c>
      <c r="P113" s="64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63"/>
      <c r="B114" s="64"/>
      <c r="C114" s="64"/>
      <c r="D114" s="64"/>
      <c r="E114" s="65"/>
      <c r="F114" s="64"/>
      <c r="G114" s="64"/>
      <c r="H114" s="64"/>
      <c r="I114" s="65"/>
      <c r="J114" s="31">
        <f t="shared" si="15"/>
        <v>0</v>
      </c>
      <c r="K114" s="31">
        <f t="shared" si="16"/>
        <v>0</v>
      </c>
      <c r="L114" s="31">
        <f t="shared" si="17"/>
        <v>0</v>
      </c>
      <c r="M114" s="64"/>
      <c r="N114" s="31">
        <f t="shared" si="18"/>
        <v>0</v>
      </c>
      <c r="O114" s="31">
        <f t="shared" si="19"/>
        <v>0</v>
      </c>
      <c r="P114" s="64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63"/>
      <c r="B115" s="64"/>
      <c r="C115" s="64"/>
      <c r="D115" s="64"/>
      <c r="E115" s="65"/>
      <c r="F115" s="64"/>
      <c r="G115" s="64"/>
      <c r="H115" s="64"/>
      <c r="I115" s="65"/>
      <c r="J115" s="31">
        <f t="shared" si="15"/>
        <v>0</v>
      </c>
      <c r="K115" s="31">
        <f t="shared" si="16"/>
        <v>0</v>
      </c>
      <c r="L115" s="31">
        <f t="shared" si="17"/>
        <v>0</v>
      </c>
      <c r="M115" s="64"/>
      <c r="N115" s="31">
        <f t="shared" si="18"/>
        <v>0</v>
      </c>
      <c r="O115" s="31">
        <f t="shared" si="19"/>
        <v>0</v>
      </c>
      <c r="P115" s="64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63"/>
      <c r="B116" s="64"/>
      <c r="C116" s="64"/>
      <c r="D116" s="64"/>
      <c r="E116" s="65"/>
      <c r="F116" s="64"/>
      <c r="G116" s="64"/>
      <c r="H116" s="64"/>
      <c r="I116" s="65"/>
      <c r="J116" s="31">
        <f t="shared" si="15"/>
        <v>0</v>
      </c>
      <c r="K116" s="31">
        <f t="shared" si="16"/>
        <v>0</v>
      </c>
      <c r="L116" s="31">
        <f t="shared" si="17"/>
        <v>0</v>
      </c>
      <c r="M116" s="64"/>
      <c r="N116" s="31">
        <f t="shared" si="18"/>
        <v>0</v>
      </c>
      <c r="O116" s="31">
        <f t="shared" si="19"/>
        <v>0</v>
      </c>
      <c r="P116" s="64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63"/>
      <c r="B117" s="64"/>
      <c r="C117" s="64"/>
      <c r="D117" s="64"/>
      <c r="E117" s="65"/>
      <c r="F117" s="64"/>
      <c r="G117" s="64"/>
      <c r="H117" s="64"/>
      <c r="I117" s="65"/>
      <c r="J117" s="31">
        <f t="shared" si="15"/>
        <v>0</v>
      </c>
      <c r="K117" s="31">
        <f t="shared" si="16"/>
        <v>0</v>
      </c>
      <c r="L117" s="31">
        <f t="shared" si="17"/>
        <v>0</v>
      </c>
      <c r="M117" s="64"/>
      <c r="N117" s="31">
        <f t="shared" si="18"/>
        <v>0</v>
      </c>
      <c r="O117" s="31">
        <f t="shared" si="19"/>
        <v>0</v>
      </c>
      <c r="P117" s="64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63"/>
      <c r="B118" s="64"/>
      <c r="C118" s="64"/>
      <c r="D118" s="64"/>
      <c r="E118" s="65"/>
      <c r="F118" s="64"/>
      <c r="G118" s="64"/>
      <c r="H118" s="64"/>
      <c r="I118" s="65"/>
      <c r="J118" s="31">
        <f t="shared" si="15"/>
        <v>0</v>
      </c>
      <c r="K118" s="31">
        <f t="shared" si="16"/>
        <v>0</v>
      </c>
      <c r="L118" s="31">
        <f t="shared" si="17"/>
        <v>0</v>
      </c>
      <c r="M118" s="64"/>
      <c r="N118" s="31">
        <f t="shared" si="18"/>
        <v>0</v>
      </c>
      <c r="O118" s="31">
        <f t="shared" si="19"/>
        <v>0</v>
      </c>
      <c r="P118" s="64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63"/>
      <c r="B119" s="64"/>
      <c r="C119" s="64"/>
      <c r="D119" s="64"/>
      <c r="E119" s="65"/>
      <c r="F119" s="64"/>
      <c r="G119" s="64"/>
      <c r="H119" s="64"/>
      <c r="I119" s="65"/>
      <c r="J119" s="31">
        <f t="shared" si="15"/>
        <v>0</v>
      </c>
      <c r="K119" s="31">
        <f t="shared" si="16"/>
        <v>0</v>
      </c>
      <c r="L119" s="31">
        <f t="shared" si="17"/>
        <v>0</v>
      </c>
      <c r="M119" s="64"/>
      <c r="N119" s="31">
        <f t="shared" si="18"/>
        <v>0</v>
      </c>
      <c r="O119" s="31">
        <f t="shared" si="19"/>
        <v>0</v>
      </c>
      <c r="P119" s="64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63"/>
      <c r="B120" s="64"/>
      <c r="C120" s="64"/>
      <c r="D120" s="64"/>
      <c r="E120" s="65"/>
      <c r="F120" s="64"/>
      <c r="G120" s="64"/>
      <c r="H120" s="64"/>
      <c r="I120" s="65"/>
      <c r="J120" s="31">
        <f t="shared" si="15"/>
        <v>0</v>
      </c>
      <c r="K120" s="31">
        <f t="shared" si="16"/>
        <v>0</v>
      </c>
      <c r="L120" s="31">
        <f t="shared" si="17"/>
        <v>0</v>
      </c>
      <c r="M120" s="64"/>
      <c r="N120" s="31">
        <f t="shared" si="18"/>
        <v>0</v>
      </c>
      <c r="O120" s="31">
        <f t="shared" si="19"/>
        <v>0</v>
      </c>
      <c r="P120" s="64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63"/>
      <c r="B121" s="64"/>
      <c r="C121" s="64"/>
      <c r="D121" s="64"/>
      <c r="E121" s="65"/>
      <c r="F121" s="64"/>
      <c r="G121" s="64"/>
      <c r="H121" s="64"/>
      <c r="I121" s="65"/>
      <c r="J121" s="31">
        <f t="shared" si="15"/>
        <v>0</v>
      </c>
      <c r="K121" s="31">
        <f t="shared" si="16"/>
        <v>0</v>
      </c>
      <c r="L121" s="31">
        <f t="shared" si="17"/>
        <v>0</v>
      </c>
      <c r="M121" s="64"/>
      <c r="N121" s="31">
        <f t="shared" si="18"/>
        <v>0</v>
      </c>
      <c r="O121" s="31">
        <f t="shared" si="19"/>
        <v>0</v>
      </c>
      <c r="P121" s="64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63"/>
      <c r="B122" s="64"/>
      <c r="C122" s="64"/>
      <c r="D122" s="64"/>
      <c r="E122" s="65"/>
      <c r="F122" s="64"/>
      <c r="G122" s="64"/>
      <c r="H122" s="64"/>
      <c r="I122" s="65"/>
      <c r="J122" s="31">
        <f t="shared" si="15"/>
        <v>0</v>
      </c>
      <c r="K122" s="31">
        <f t="shared" si="16"/>
        <v>0</v>
      </c>
      <c r="L122" s="31">
        <f t="shared" si="17"/>
        <v>0</v>
      </c>
      <c r="M122" s="64"/>
      <c r="N122" s="31">
        <f t="shared" si="18"/>
        <v>0</v>
      </c>
      <c r="O122" s="31">
        <f t="shared" si="19"/>
        <v>0</v>
      </c>
      <c r="P122" s="64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63"/>
      <c r="B123" s="64"/>
      <c r="C123" s="64"/>
      <c r="D123" s="64"/>
      <c r="E123" s="65"/>
      <c r="F123" s="64"/>
      <c r="G123" s="64"/>
      <c r="H123" s="64"/>
      <c r="I123" s="65"/>
      <c r="J123" s="31">
        <f t="shared" si="15"/>
        <v>0</v>
      </c>
      <c r="K123" s="31">
        <f t="shared" si="16"/>
        <v>0</v>
      </c>
      <c r="L123" s="31">
        <f t="shared" si="17"/>
        <v>0</v>
      </c>
      <c r="M123" s="64"/>
      <c r="N123" s="31">
        <f t="shared" si="18"/>
        <v>0</v>
      </c>
      <c r="O123" s="31">
        <f t="shared" si="19"/>
        <v>0</v>
      </c>
      <c r="P123" s="64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63"/>
      <c r="B124" s="64"/>
      <c r="C124" s="64"/>
      <c r="D124" s="64"/>
      <c r="E124" s="65"/>
      <c r="F124" s="64"/>
      <c r="G124" s="64"/>
      <c r="H124" s="64"/>
      <c r="I124" s="65"/>
      <c r="J124" s="31">
        <f t="shared" si="15"/>
        <v>0</v>
      </c>
      <c r="K124" s="31">
        <f t="shared" si="16"/>
        <v>0</v>
      </c>
      <c r="L124" s="31">
        <f t="shared" si="17"/>
        <v>0</v>
      </c>
      <c r="M124" s="64"/>
      <c r="N124" s="31">
        <f t="shared" si="18"/>
        <v>0</v>
      </c>
      <c r="O124" s="31">
        <f t="shared" si="19"/>
        <v>0</v>
      </c>
      <c r="P124" s="64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63"/>
      <c r="B125" s="64"/>
      <c r="C125" s="64"/>
      <c r="D125" s="64"/>
      <c r="E125" s="65"/>
      <c r="F125" s="64"/>
      <c r="G125" s="64"/>
      <c r="H125" s="64"/>
      <c r="I125" s="65"/>
      <c r="J125" s="31">
        <f t="shared" si="15"/>
        <v>0</v>
      </c>
      <c r="K125" s="31">
        <f t="shared" si="16"/>
        <v>0</v>
      </c>
      <c r="L125" s="31">
        <f t="shared" si="17"/>
        <v>0</v>
      </c>
      <c r="M125" s="64"/>
      <c r="N125" s="31">
        <f t="shared" si="18"/>
        <v>0</v>
      </c>
      <c r="O125" s="31">
        <f t="shared" si="19"/>
        <v>0</v>
      </c>
      <c r="P125" s="64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63"/>
      <c r="B126" s="64"/>
      <c r="C126" s="64"/>
      <c r="D126" s="64"/>
      <c r="E126" s="65"/>
      <c r="F126" s="64"/>
      <c r="G126" s="64"/>
      <c r="H126" s="64"/>
      <c r="I126" s="65"/>
      <c r="J126" s="31">
        <f t="shared" si="15"/>
        <v>0</v>
      </c>
      <c r="K126" s="31">
        <f t="shared" si="16"/>
        <v>0</v>
      </c>
      <c r="L126" s="31">
        <f t="shared" si="17"/>
        <v>0</v>
      </c>
      <c r="M126" s="64"/>
      <c r="N126" s="31">
        <f t="shared" si="18"/>
        <v>0</v>
      </c>
      <c r="O126" s="31">
        <f t="shared" si="19"/>
        <v>0</v>
      </c>
      <c r="P126" s="64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63"/>
      <c r="B127" s="64"/>
      <c r="C127" s="64"/>
      <c r="D127" s="64"/>
      <c r="E127" s="65"/>
      <c r="F127" s="64"/>
      <c r="G127" s="64"/>
      <c r="H127" s="64"/>
      <c r="I127" s="65"/>
      <c r="J127" s="31">
        <f t="shared" si="15"/>
        <v>0</v>
      </c>
      <c r="K127" s="31">
        <f t="shared" si="16"/>
        <v>0</v>
      </c>
      <c r="L127" s="31">
        <f t="shared" si="17"/>
        <v>0</v>
      </c>
      <c r="M127" s="64"/>
      <c r="N127" s="31">
        <f t="shared" si="18"/>
        <v>0</v>
      </c>
      <c r="O127" s="31">
        <f t="shared" si="19"/>
        <v>0</v>
      </c>
      <c r="P127" s="64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63"/>
      <c r="B128" s="64"/>
      <c r="C128" s="64"/>
      <c r="D128" s="64"/>
      <c r="E128" s="65"/>
      <c r="F128" s="64"/>
      <c r="G128" s="64"/>
      <c r="H128" s="64"/>
      <c r="I128" s="65"/>
      <c r="J128" s="31">
        <f t="shared" si="15"/>
        <v>0</v>
      </c>
      <c r="K128" s="31">
        <f t="shared" si="16"/>
        <v>0</v>
      </c>
      <c r="L128" s="31">
        <f t="shared" si="17"/>
        <v>0</v>
      </c>
      <c r="M128" s="64"/>
      <c r="N128" s="31">
        <f t="shared" si="18"/>
        <v>0</v>
      </c>
      <c r="O128" s="31">
        <f t="shared" si="19"/>
        <v>0</v>
      </c>
      <c r="P128" s="64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63"/>
      <c r="B129" s="64"/>
      <c r="C129" s="64"/>
      <c r="D129" s="64"/>
      <c r="E129" s="65"/>
      <c r="F129" s="64"/>
      <c r="G129" s="64"/>
      <c r="H129" s="64"/>
      <c r="I129" s="65"/>
      <c r="J129" s="31">
        <f t="shared" si="15"/>
        <v>0</v>
      </c>
      <c r="K129" s="31">
        <f t="shared" si="16"/>
        <v>0</v>
      </c>
      <c r="L129" s="31">
        <f t="shared" si="17"/>
        <v>0</v>
      </c>
      <c r="M129" s="64"/>
      <c r="N129" s="31">
        <f t="shared" si="18"/>
        <v>0</v>
      </c>
      <c r="O129" s="31">
        <f t="shared" si="19"/>
        <v>0</v>
      </c>
      <c r="P129" s="64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63"/>
      <c r="B130" s="64"/>
      <c r="C130" s="64"/>
      <c r="D130" s="64"/>
      <c r="E130" s="65"/>
      <c r="F130" s="64"/>
      <c r="G130" s="64"/>
      <c r="H130" s="64"/>
      <c r="I130" s="65"/>
      <c r="J130" s="31">
        <f t="shared" si="15"/>
        <v>0</v>
      </c>
      <c r="K130" s="31">
        <f t="shared" si="16"/>
        <v>0</v>
      </c>
      <c r="L130" s="31">
        <f t="shared" si="17"/>
        <v>0</v>
      </c>
      <c r="M130" s="64"/>
      <c r="N130" s="31">
        <f t="shared" si="18"/>
        <v>0</v>
      </c>
      <c r="O130" s="31">
        <f t="shared" si="19"/>
        <v>0</v>
      </c>
      <c r="P130" s="64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63"/>
      <c r="B131" s="64"/>
      <c r="C131" s="64"/>
      <c r="D131" s="64"/>
      <c r="E131" s="65"/>
      <c r="F131" s="64"/>
      <c r="G131" s="64"/>
      <c r="H131" s="64"/>
      <c r="I131" s="65"/>
      <c r="J131" s="31">
        <f t="shared" si="15"/>
        <v>0</v>
      </c>
      <c r="K131" s="31">
        <f t="shared" si="16"/>
        <v>0</v>
      </c>
      <c r="L131" s="31">
        <f t="shared" si="17"/>
        <v>0</v>
      </c>
      <c r="M131" s="64"/>
      <c r="N131" s="31">
        <f t="shared" si="18"/>
        <v>0</v>
      </c>
      <c r="O131" s="31">
        <f t="shared" si="19"/>
        <v>0</v>
      </c>
      <c r="P131" s="64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63"/>
      <c r="B132" s="64"/>
      <c r="C132" s="64"/>
      <c r="D132" s="64"/>
      <c r="E132" s="65"/>
      <c r="F132" s="64"/>
      <c r="G132" s="64"/>
      <c r="H132" s="64"/>
      <c r="I132" s="65"/>
      <c r="J132" s="31">
        <f t="shared" si="15"/>
        <v>0</v>
      </c>
      <c r="K132" s="31">
        <f t="shared" si="16"/>
        <v>0</v>
      </c>
      <c r="L132" s="31">
        <f t="shared" si="17"/>
        <v>0</v>
      </c>
      <c r="M132" s="64"/>
      <c r="N132" s="31">
        <f t="shared" si="18"/>
        <v>0</v>
      </c>
      <c r="O132" s="31">
        <f t="shared" si="19"/>
        <v>0</v>
      </c>
      <c r="P132" s="64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63"/>
      <c r="B133" s="64"/>
      <c r="C133" s="64"/>
      <c r="D133" s="64"/>
      <c r="E133" s="65"/>
      <c r="F133" s="64"/>
      <c r="G133" s="64"/>
      <c r="H133" s="64"/>
      <c r="I133" s="65"/>
      <c r="J133" s="31">
        <f t="shared" si="15"/>
        <v>0</v>
      </c>
      <c r="K133" s="31">
        <f t="shared" si="16"/>
        <v>0</v>
      </c>
      <c r="L133" s="31">
        <f t="shared" si="17"/>
        <v>0</v>
      </c>
      <c r="M133" s="64"/>
      <c r="N133" s="31">
        <f t="shared" si="18"/>
        <v>0</v>
      </c>
      <c r="O133" s="31">
        <f t="shared" si="19"/>
        <v>0</v>
      </c>
      <c r="P133" s="64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63"/>
      <c r="B134" s="64"/>
      <c r="C134" s="64"/>
      <c r="D134" s="64"/>
      <c r="E134" s="65"/>
      <c r="F134" s="64"/>
      <c r="G134" s="64"/>
      <c r="H134" s="64"/>
      <c r="I134" s="65"/>
      <c r="J134" s="31">
        <f t="shared" si="15"/>
        <v>0</v>
      </c>
      <c r="K134" s="31">
        <f t="shared" si="16"/>
        <v>0</v>
      </c>
      <c r="L134" s="31">
        <f t="shared" si="17"/>
        <v>0</v>
      </c>
      <c r="M134" s="64"/>
      <c r="N134" s="31">
        <f t="shared" si="18"/>
        <v>0</v>
      </c>
      <c r="O134" s="31">
        <f t="shared" si="19"/>
        <v>0</v>
      </c>
      <c r="P134" s="64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63"/>
      <c r="B135" s="64"/>
      <c r="C135" s="64"/>
      <c r="D135" s="64"/>
      <c r="E135" s="65"/>
      <c r="F135" s="64"/>
      <c r="G135" s="64"/>
      <c r="H135" s="64"/>
      <c r="I135" s="65"/>
      <c r="J135" s="31">
        <f t="shared" si="15"/>
        <v>0</v>
      </c>
      <c r="K135" s="31">
        <f t="shared" si="16"/>
        <v>0</v>
      </c>
      <c r="L135" s="31">
        <f t="shared" si="17"/>
        <v>0</v>
      </c>
      <c r="M135" s="64"/>
      <c r="N135" s="31">
        <f t="shared" si="18"/>
        <v>0</v>
      </c>
      <c r="O135" s="31">
        <f t="shared" si="19"/>
        <v>0</v>
      </c>
      <c r="P135" s="64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63"/>
      <c r="B136" s="64"/>
      <c r="C136" s="64"/>
      <c r="D136" s="64"/>
      <c r="E136" s="65"/>
      <c r="F136" s="64"/>
      <c r="G136" s="64"/>
      <c r="H136" s="64"/>
      <c r="I136" s="65"/>
      <c r="J136" s="31">
        <f t="shared" si="15"/>
        <v>0</v>
      </c>
      <c r="K136" s="31">
        <f t="shared" si="16"/>
        <v>0</v>
      </c>
      <c r="L136" s="31">
        <f t="shared" si="17"/>
        <v>0</v>
      </c>
      <c r="M136" s="64"/>
      <c r="N136" s="31">
        <f t="shared" si="18"/>
        <v>0</v>
      </c>
      <c r="O136" s="31">
        <f t="shared" si="19"/>
        <v>0</v>
      </c>
      <c r="P136" s="64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63"/>
      <c r="B137" s="64"/>
      <c r="C137" s="64"/>
      <c r="D137" s="64"/>
      <c r="E137" s="65"/>
      <c r="F137" s="64"/>
      <c r="G137" s="64"/>
      <c r="H137" s="64"/>
      <c r="I137" s="65"/>
      <c r="J137" s="31">
        <f t="shared" si="15"/>
        <v>0</v>
      </c>
      <c r="K137" s="31">
        <f t="shared" si="16"/>
        <v>0</v>
      </c>
      <c r="L137" s="31">
        <f t="shared" si="17"/>
        <v>0</v>
      </c>
      <c r="M137" s="64"/>
      <c r="N137" s="31">
        <f t="shared" si="18"/>
        <v>0</v>
      </c>
      <c r="O137" s="31">
        <f t="shared" si="19"/>
        <v>0</v>
      </c>
      <c r="P137" s="64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63"/>
      <c r="B138" s="64"/>
      <c r="C138" s="64"/>
      <c r="D138" s="64"/>
      <c r="E138" s="65"/>
      <c r="F138" s="64"/>
      <c r="G138" s="64"/>
      <c r="H138" s="64"/>
      <c r="I138" s="65"/>
      <c r="J138" s="31">
        <f t="shared" si="15"/>
        <v>0</v>
      </c>
      <c r="K138" s="31">
        <f t="shared" si="16"/>
        <v>0</v>
      </c>
      <c r="L138" s="31">
        <f t="shared" si="17"/>
        <v>0</v>
      </c>
      <c r="M138" s="64"/>
      <c r="N138" s="31">
        <f t="shared" si="18"/>
        <v>0</v>
      </c>
      <c r="O138" s="31">
        <f t="shared" si="19"/>
        <v>0</v>
      </c>
      <c r="P138" s="64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63"/>
      <c r="B139" s="64"/>
      <c r="C139" s="64"/>
      <c r="D139" s="64"/>
      <c r="E139" s="65"/>
      <c r="F139" s="64"/>
      <c r="G139" s="64"/>
      <c r="H139" s="64"/>
      <c r="I139" s="65"/>
      <c r="J139" s="31">
        <f t="shared" si="15"/>
        <v>0</v>
      </c>
      <c r="K139" s="31">
        <f t="shared" si="16"/>
        <v>0</v>
      </c>
      <c r="L139" s="31">
        <f t="shared" si="17"/>
        <v>0</v>
      </c>
      <c r="M139" s="64"/>
      <c r="N139" s="31">
        <f t="shared" si="18"/>
        <v>0</v>
      </c>
      <c r="O139" s="31">
        <f t="shared" si="19"/>
        <v>0</v>
      </c>
      <c r="P139" s="64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63"/>
      <c r="B140" s="64"/>
      <c r="C140" s="64"/>
      <c r="D140" s="64"/>
      <c r="E140" s="65"/>
      <c r="F140" s="64"/>
      <c r="G140" s="64"/>
      <c r="H140" s="64"/>
      <c r="I140" s="65"/>
      <c r="J140" s="31">
        <f t="shared" ref="J140:J171" si="20">IF(C140&lt;&gt;"Saída",0,IF(F140="Mensal",E140,IF(F140="Trimestral",E140/3,IF(F140="Semestral",E140/6,IF(F140="Anual",E140/12,0)))))</f>
        <v>0</v>
      </c>
      <c r="K140" s="31">
        <f t="shared" ref="K140:K171" si="21">IF(C140&lt;&gt;"Saída",0,IF(OR(H140="",H140="Por rever",H140="Rever mais tarde",H140="Manter"),J140,IF(H140="Cancelar",0,IF(I140="",J140,IF(F140="Mensal",I140,IF(F140="Trimestral",I140/3,IF(F140="Semestral",I140/6,IF(F140="Anual",I140/12,0))))))))</f>
        <v>0</v>
      </c>
      <c r="L140" s="31">
        <f t="shared" ref="L140:L171" si="22">MAX(0,J140-K140)</f>
        <v>0</v>
      </c>
      <c r="M140" s="64"/>
      <c r="N140" s="31">
        <f t="shared" ref="N140:N171" si="23">IF(M140="Sim",L140,0)</f>
        <v>0</v>
      </c>
      <c r="O140" s="31">
        <f t="shared" ref="O140:O171" si="24">N140*12</f>
        <v>0</v>
      </c>
      <c r="P140" s="64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63"/>
      <c r="B141" s="64"/>
      <c r="C141" s="64"/>
      <c r="D141" s="64"/>
      <c r="E141" s="65"/>
      <c r="F141" s="64"/>
      <c r="G141" s="64"/>
      <c r="H141" s="64"/>
      <c r="I141" s="65"/>
      <c r="J141" s="31">
        <f t="shared" si="20"/>
        <v>0</v>
      </c>
      <c r="K141" s="31">
        <f t="shared" si="21"/>
        <v>0</v>
      </c>
      <c r="L141" s="31">
        <f t="shared" si="22"/>
        <v>0</v>
      </c>
      <c r="M141" s="64"/>
      <c r="N141" s="31">
        <f t="shared" si="23"/>
        <v>0</v>
      </c>
      <c r="O141" s="31">
        <f t="shared" si="24"/>
        <v>0</v>
      </c>
      <c r="P141" s="64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63"/>
      <c r="B142" s="64"/>
      <c r="C142" s="64"/>
      <c r="D142" s="64"/>
      <c r="E142" s="65"/>
      <c r="F142" s="64"/>
      <c r="G142" s="64"/>
      <c r="H142" s="64"/>
      <c r="I142" s="65"/>
      <c r="J142" s="31">
        <f t="shared" si="20"/>
        <v>0</v>
      </c>
      <c r="K142" s="31">
        <f t="shared" si="21"/>
        <v>0</v>
      </c>
      <c r="L142" s="31">
        <f t="shared" si="22"/>
        <v>0</v>
      </c>
      <c r="M142" s="64"/>
      <c r="N142" s="31">
        <f t="shared" si="23"/>
        <v>0</v>
      </c>
      <c r="O142" s="31">
        <f t="shared" si="24"/>
        <v>0</v>
      </c>
      <c r="P142" s="64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63"/>
      <c r="B143" s="64"/>
      <c r="C143" s="64"/>
      <c r="D143" s="64"/>
      <c r="E143" s="65"/>
      <c r="F143" s="64"/>
      <c r="G143" s="64"/>
      <c r="H143" s="64"/>
      <c r="I143" s="65"/>
      <c r="J143" s="31">
        <f t="shared" si="20"/>
        <v>0</v>
      </c>
      <c r="K143" s="31">
        <f t="shared" si="21"/>
        <v>0</v>
      </c>
      <c r="L143" s="31">
        <f t="shared" si="22"/>
        <v>0</v>
      </c>
      <c r="M143" s="64"/>
      <c r="N143" s="31">
        <f t="shared" si="23"/>
        <v>0</v>
      </c>
      <c r="O143" s="31">
        <f t="shared" si="24"/>
        <v>0</v>
      </c>
      <c r="P143" s="64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63"/>
      <c r="B144" s="64"/>
      <c r="C144" s="64"/>
      <c r="D144" s="64"/>
      <c r="E144" s="65"/>
      <c r="F144" s="64"/>
      <c r="G144" s="64"/>
      <c r="H144" s="64"/>
      <c r="I144" s="65"/>
      <c r="J144" s="31">
        <f t="shared" si="20"/>
        <v>0</v>
      </c>
      <c r="K144" s="31">
        <f t="shared" si="21"/>
        <v>0</v>
      </c>
      <c r="L144" s="31">
        <f t="shared" si="22"/>
        <v>0</v>
      </c>
      <c r="M144" s="64"/>
      <c r="N144" s="31">
        <f t="shared" si="23"/>
        <v>0</v>
      </c>
      <c r="O144" s="31">
        <f t="shared" si="24"/>
        <v>0</v>
      </c>
      <c r="P144" s="64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63"/>
      <c r="B145" s="64"/>
      <c r="C145" s="64"/>
      <c r="D145" s="64"/>
      <c r="E145" s="65"/>
      <c r="F145" s="64"/>
      <c r="G145" s="64"/>
      <c r="H145" s="64"/>
      <c r="I145" s="65"/>
      <c r="J145" s="31">
        <f t="shared" si="20"/>
        <v>0</v>
      </c>
      <c r="K145" s="31">
        <f t="shared" si="21"/>
        <v>0</v>
      </c>
      <c r="L145" s="31">
        <f t="shared" si="22"/>
        <v>0</v>
      </c>
      <c r="M145" s="64"/>
      <c r="N145" s="31">
        <f t="shared" si="23"/>
        <v>0</v>
      </c>
      <c r="O145" s="31">
        <f t="shared" si="24"/>
        <v>0</v>
      </c>
      <c r="P145" s="64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63"/>
      <c r="B146" s="64"/>
      <c r="C146" s="64"/>
      <c r="D146" s="64"/>
      <c r="E146" s="65"/>
      <c r="F146" s="64"/>
      <c r="G146" s="64"/>
      <c r="H146" s="64"/>
      <c r="I146" s="65"/>
      <c r="J146" s="31">
        <f t="shared" si="20"/>
        <v>0</v>
      </c>
      <c r="K146" s="31">
        <f t="shared" si="21"/>
        <v>0</v>
      </c>
      <c r="L146" s="31">
        <f t="shared" si="22"/>
        <v>0</v>
      </c>
      <c r="M146" s="64"/>
      <c r="N146" s="31">
        <f t="shared" si="23"/>
        <v>0</v>
      </c>
      <c r="O146" s="31">
        <f t="shared" si="24"/>
        <v>0</v>
      </c>
      <c r="P146" s="64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63"/>
      <c r="B147" s="64"/>
      <c r="C147" s="64"/>
      <c r="D147" s="64"/>
      <c r="E147" s="65"/>
      <c r="F147" s="64"/>
      <c r="G147" s="64"/>
      <c r="H147" s="64"/>
      <c r="I147" s="65"/>
      <c r="J147" s="31">
        <f t="shared" si="20"/>
        <v>0</v>
      </c>
      <c r="K147" s="31">
        <f t="shared" si="21"/>
        <v>0</v>
      </c>
      <c r="L147" s="31">
        <f t="shared" si="22"/>
        <v>0</v>
      </c>
      <c r="M147" s="64"/>
      <c r="N147" s="31">
        <f t="shared" si="23"/>
        <v>0</v>
      </c>
      <c r="O147" s="31">
        <f t="shared" si="24"/>
        <v>0</v>
      </c>
      <c r="P147" s="64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63"/>
      <c r="B148" s="64"/>
      <c r="C148" s="64"/>
      <c r="D148" s="64"/>
      <c r="E148" s="65"/>
      <c r="F148" s="64"/>
      <c r="G148" s="64"/>
      <c r="H148" s="64"/>
      <c r="I148" s="65"/>
      <c r="J148" s="31">
        <f t="shared" si="20"/>
        <v>0</v>
      </c>
      <c r="K148" s="31">
        <f t="shared" si="21"/>
        <v>0</v>
      </c>
      <c r="L148" s="31">
        <f t="shared" si="22"/>
        <v>0</v>
      </c>
      <c r="M148" s="64"/>
      <c r="N148" s="31">
        <f t="shared" si="23"/>
        <v>0</v>
      </c>
      <c r="O148" s="31">
        <f t="shared" si="24"/>
        <v>0</v>
      </c>
      <c r="P148" s="64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63"/>
      <c r="B149" s="64"/>
      <c r="C149" s="64"/>
      <c r="D149" s="64"/>
      <c r="E149" s="65"/>
      <c r="F149" s="64"/>
      <c r="G149" s="64"/>
      <c r="H149" s="64"/>
      <c r="I149" s="65"/>
      <c r="J149" s="31">
        <f t="shared" si="20"/>
        <v>0</v>
      </c>
      <c r="K149" s="31">
        <f t="shared" si="21"/>
        <v>0</v>
      </c>
      <c r="L149" s="31">
        <f t="shared" si="22"/>
        <v>0</v>
      </c>
      <c r="M149" s="64"/>
      <c r="N149" s="31">
        <f t="shared" si="23"/>
        <v>0</v>
      </c>
      <c r="O149" s="31">
        <f t="shared" si="24"/>
        <v>0</v>
      </c>
      <c r="P149" s="64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63"/>
      <c r="B150" s="64"/>
      <c r="C150" s="64"/>
      <c r="D150" s="64"/>
      <c r="E150" s="65"/>
      <c r="F150" s="64"/>
      <c r="G150" s="64"/>
      <c r="H150" s="64"/>
      <c r="I150" s="65"/>
      <c r="J150" s="31">
        <f t="shared" si="20"/>
        <v>0</v>
      </c>
      <c r="K150" s="31">
        <f t="shared" si="21"/>
        <v>0</v>
      </c>
      <c r="L150" s="31">
        <f t="shared" si="22"/>
        <v>0</v>
      </c>
      <c r="M150" s="64"/>
      <c r="N150" s="31">
        <f t="shared" si="23"/>
        <v>0</v>
      </c>
      <c r="O150" s="31">
        <f t="shared" si="24"/>
        <v>0</v>
      </c>
      <c r="P150" s="64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63"/>
      <c r="B151" s="64"/>
      <c r="C151" s="64"/>
      <c r="D151" s="64"/>
      <c r="E151" s="65"/>
      <c r="F151" s="64"/>
      <c r="G151" s="64"/>
      <c r="H151" s="64"/>
      <c r="I151" s="65"/>
      <c r="J151" s="31">
        <f t="shared" si="20"/>
        <v>0</v>
      </c>
      <c r="K151" s="31">
        <f t="shared" si="21"/>
        <v>0</v>
      </c>
      <c r="L151" s="31">
        <f t="shared" si="22"/>
        <v>0</v>
      </c>
      <c r="M151" s="64"/>
      <c r="N151" s="31">
        <f t="shared" si="23"/>
        <v>0</v>
      </c>
      <c r="O151" s="31">
        <f t="shared" si="24"/>
        <v>0</v>
      </c>
      <c r="P151" s="64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63"/>
      <c r="B152" s="64"/>
      <c r="C152" s="64"/>
      <c r="D152" s="64"/>
      <c r="E152" s="65"/>
      <c r="F152" s="64"/>
      <c r="G152" s="64"/>
      <c r="H152" s="64"/>
      <c r="I152" s="65"/>
      <c r="J152" s="31">
        <f t="shared" si="20"/>
        <v>0</v>
      </c>
      <c r="K152" s="31">
        <f t="shared" si="21"/>
        <v>0</v>
      </c>
      <c r="L152" s="31">
        <f t="shared" si="22"/>
        <v>0</v>
      </c>
      <c r="M152" s="64"/>
      <c r="N152" s="31">
        <f t="shared" si="23"/>
        <v>0</v>
      </c>
      <c r="O152" s="31">
        <f t="shared" si="24"/>
        <v>0</v>
      </c>
      <c r="P152" s="64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63"/>
      <c r="B153" s="64"/>
      <c r="C153" s="64"/>
      <c r="D153" s="64"/>
      <c r="E153" s="65"/>
      <c r="F153" s="64"/>
      <c r="G153" s="64"/>
      <c r="H153" s="64"/>
      <c r="I153" s="65"/>
      <c r="J153" s="31">
        <f t="shared" si="20"/>
        <v>0</v>
      </c>
      <c r="K153" s="31">
        <f t="shared" si="21"/>
        <v>0</v>
      </c>
      <c r="L153" s="31">
        <f t="shared" si="22"/>
        <v>0</v>
      </c>
      <c r="M153" s="64"/>
      <c r="N153" s="31">
        <f t="shared" si="23"/>
        <v>0</v>
      </c>
      <c r="O153" s="31">
        <f t="shared" si="24"/>
        <v>0</v>
      </c>
      <c r="P153" s="64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63"/>
      <c r="B154" s="64"/>
      <c r="C154" s="64"/>
      <c r="D154" s="64"/>
      <c r="E154" s="65"/>
      <c r="F154" s="64"/>
      <c r="G154" s="64"/>
      <c r="H154" s="64"/>
      <c r="I154" s="65"/>
      <c r="J154" s="31">
        <f t="shared" si="20"/>
        <v>0</v>
      </c>
      <c r="K154" s="31">
        <f t="shared" si="21"/>
        <v>0</v>
      </c>
      <c r="L154" s="31">
        <f t="shared" si="22"/>
        <v>0</v>
      </c>
      <c r="M154" s="64"/>
      <c r="N154" s="31">
        <f t="shared" si="23"/>
        <v>0</v>
      </c>
      <c r="O154" s="31">
        <f t="shared" si="24"/>
        <v>0</v>
      </c>
      <c r="P154" s="64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63"/>
      <c r="B155" s="64"/>
      <c r="C155" s="64"/>
      <c r="D155" s="64"/>
      <c r="E155" s="65"/>
      <c r="F155" s="64"/>
      <c r="G155" s="64"/>
      <c r="H155" s="64"/>
      <c r="I155" s="65"/>
      <c r="J155" s="31">
        <f t="shared" si="20"/>
        <v>0</v>
      </c>
      <c r="K155" s="31">
        <f t="shared" si="21"/>
        <v>0</v>
      </c>
      <c r="L155" s="31">
        <f t="shared" si="22"/>
        <v>0</v>
      </c>
      <c r="M155" s="64"/>
      <c r="N155" s="31">
        <f t="shared" si="23"/>
        <v>0</v>
      </c>
      <c r="O155" s="31">
        <f t="shared" si="24"/>
        <v>0</v>
      </c>
      <c r="P155" s="64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63"/>
      <c r="B156" s="64"/>
      <c r="C156" s="64"/>
      <c r="D156" s="64"/>
      <c r="E156" s="65"/>
      <c r="F156" s="64"/>
      <c r="G156" s="64"/>
      <c r="H156" s="64"/>
      <c r="I156" s="65"/>
      <c r="J156" s="31">
        <f t="shared" si="20"/>
        <v>0</v>
      </c>
      <c r="K156" s="31">
        <f t="shared" si="21"/>
        <v>0</v>
      </c>
      <c r="L156" s="31">
        <f t="shared" si="22"/>
        <v>0</v>
      </c>
      <c r="M156" s="64"/>
      <c r="N156" s="31">
        <f t="shared" si="23"/>
        <v>0</v>
      </c>
      <c r="O156" s="31">
        <f t="shared" si="24"/>
        <v>0</v>
      </c>
      <c r="P156" s="64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63"/>
      <c r="B157" s="64"/>
      <c r="C157" s="64"/>
      <c r="D157" s="64"/>
      <c r="E157" s="65"/>
      <c r="F157" s="64"/>
      <c r="G157" s="64"/>
      <c r="H157" s="64"/>
      <c r="I157" s="65"/>
      <c r="J157" s="31">
        <f t="shared" si="20"/>
        <v>0</v>
      </c>
      <c r="K157" s="31">
        <f t="shared" si="21"/>
        <v>0</v>
      </c>
      <c r="L157" s="31">
        <f t="shared" si="22"/>
        <v>0</v>
      </c>
      <c r="M157" s="64"/>
      <c r="N157" s="31">
        <f t="shared" si="23"/>
        <v>0</v>
      </c>
      <c r="O157" s="31">
        <f t="shared" si="24"/>
        <v>0</v>
      </c>
      <c r="P157" s="64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63"/>
      <c r="B158" s="64"/>
      <c r="C158" s="64"/>
      <c r="D158" s="64"/>
      <c r="E158" s="65"/>
      <c r="F158" s="64"/>
      <c r="G158" s="64"/>
      <c r="H158" s="64"/>
      <c r="I158" s="65"/>
      <c r="J158" s="31">
        <f t="shared" si="20"/>
        <v>0</v>
      </c>
      <c r="K158" s="31">
        <f t="shared" si="21"/>
        <v>0</v>
      </c>
      <c r="L158" s="31">
        <f t="shared" si="22"/>
        <v>0</v>
      </c>
      <c r="M158" s="64"/>
      <c r="N158" s="31">
        <f t="shared" si="23"/>
        <v>0</v>
      </c>
      <c r="O158" s="31">
        <f t="shared" si="24"/>
        <v>0</v>
      </c>
      <c r="P158" s="64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63"/>
      <c r="B159" s="64"/>
      <c r="C159" s="64"/>
      <c r="D159" s="64"/>
      <c r="E159" s="65"/>
      <c r="F159" s="64"/>
      <c r="G159" s="64"/>
      <c r="H159" s="64"/>
      <c r="I159" s="65"/>
      <c r="J159" s="31">
        <f t="shared" si="20"/>
        <v>0</v>
      </c>
      <c r="K159" s="31">
        <f t="shared" si="21"/>
        <v>0</v>
      </c>
      <c r="L159" s="31">
        <f t="shared" si="22"/>
        <v>0</v>
      </c>
      <c r="M159" s="64"/>
      <c r="N159" s="31">
        <f t="shared" si="23"/>
        <v>0</v>
      </c>
      <c r="O159" s="31">
        <f t="shared" si="24"/>
        <v>0</v>
      </c>
      <c r="P159" s="64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63"/>
      <c r="B160" s="64"/>
      <c r="C160" s="64"/>
      <c r="D160" s="64"/>
      <c r="E160" s="65"/>
      <c r="F160" s="64"/>
      <c r="G160" s="64"/>
      <c r="H160" s="64"/>
      <c r="I160" s="65"/>
      <c r="J160" s="31">
        <f t="shared" si="20"/>
        <v>0</v>
      </c>
      <c r="K160" s="31">
        <f t="shared" si="21"/>
        <v>0</v>
      </c>
      <c r="L160" s="31">
        <f t="shared" si="22"/>
        <v>0</v>
      </c>
      <c r="M160" s="64"/>
      <c r="N160" s="31">
        <f t="shared" si="23"/>
        <v>0</v>
      </c>
      <c r="O160" s="31">
        <f t="shared" si="24"/>
        <v>0</v>
      </c>
      <c r="P160" s="64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63"/>
      <c r="B161" s="64"/>
      <c r="C161" s="64"/>
      <c r="D161" s="64"/>
      <c r="E161" s="65"/>
      <c r="F161" s="64"/>
      <c r="G161" s="64"/>
      <c r="H161" s="64"/>
      <c r="I161" s="65"/>
      <c r="J161" s="31">
        <f t="shared" si="20"/>
        <v>0</v>
      </c>
      <c r="K161" s="31">
        <f t="shared" si="21"/>
        <v>0</v>
      </c>
      <c r="L161" s="31">
        <f t="shared" si="22"/>
        <v>0</v>
      </c>
      <c r="M161" s="64"/>
      <c r="N161" s="31">
        <f t="shared" si="23"/>
        <v>0</v>
      </c>
      <c r="O161" s="31">
        <f t="shared" si="24"/>
        <v>0</v>
      </c>
      <c r="P161" s="64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63"/>
      <c r="B162" s="64"/>
      <c r="C162" s="64"/>
      <c r="D162" s="64"/>
      <c r="E162" s="65"/>
      <c r="F162" s="64"/>
      <c r="G162" s="64"/>
      <c r="H162" s="64"/>
      <c r="I162" s="65"/>
      <c r="J162" s="31">
        <f t="shared" si="20"/>
        <v>0</v>
      </c>
      <c r="K162" s="31">
        <f t="shared" si="21"/>
        <v>0</v>
      </c>
      <c r="L162" s="31">
        <f t="shared" si="22"/>
        <v>0</v>
      </c>
      <c r="M162" s="64"/>
      <c r="N162" s="31">
        <f t="shared" si="23"/>
        <v>0</v>
      </c>
      <c r="O162" s="31">
        <f t="shared" si="24"/>
        <v>0</v>
      </c>
      <c r="P162" s="64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63"/>
      <c r="B163" s="64"/>
      <c r="C163" s="64"/>
      <c r="D163" s="64"/>
      <c r="E163" s="65"/>
      <c r="F163" s="64"/>
      <c r="G163" s="64"/>
      <c r="H163" s="64"/>
      <c r="I163" s="65"/>
      <c r="J163" s="31">
        <f t="shared" si="20"/>
        <v>0</v>
      </c>
      <c r="K163" s="31">
        <f t="shared" si="21"/>
        <v>0</v>
      </c>
      <c r="L163" s="31">
        <f t="shared" si="22"/>
        <v>0</v>
      </c>
      <c r="M163" s="64"/>
      <c r="N163" s="31">
        <f t="shared" si="23"/>
        <v>0</v>
      </c>
      <c r="O163" s="31">
        <f t="shared" si="24"/>
        <v>0</v>
      </c>
      <c r="P163" s="64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63"/>
      <c r="B164" s="64"/>
      <c r="C164" s="64"/>
      <c r="D164" s="64"/>
      <c r="E164" s="65"/>
      <c r="F164" s="64"/>
      <c r="G164" s="64"/>
      <c r="H164" s="64"/>
      <c r="I164" s="65"/>
      <c r="J164" s="31">
        <f t="shared" si="20"/>
        <v>0</v>
      </c>
      <c r="K164" s="31">
        <f t="shared" si="21"/>
        <v>0</v>
      </c>
      <c r="L164" s="31">
        <f t="shared" si="22"/>
        <v>0</v>
      </c>
      <c r="M164" s="64"/>
      <c r="N164" s="31">
        <f t="shared" si="23"/>
        <v>0</v>
      </c>
      <c r="O164" s="31">
        <f t="shared" si="24"/>
        <v>0</v>
      </c>
      <c r="P164" s="64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63"/>
      <c r="B165" s="64"/>
      <c r="C165" s="64"/>
      <c r="D165" s="64"/>
      <c r="E165" s="65"/>
      <c r="F165" s="64"/>
      <c r="G165" s="64"/>
      <c r="H165" s="64"/>
      <c r="I165" s="65"/>
      <c r="J165" s="31">
        <f t="shared" si="20"/>
        <v>0</v>
      </c>
      <c r="K165" s="31">
        <f t="shared" si="21"/>
        <v>0</v>
      </c>
      <c r="L165" s="31">
        <f t="shared" si="22"/>
        <v>0</v>
      </c>
      <c r="M165" s="64"/>
      <c r="N165" s="31">
        <f t="shared" si="23"/>
        <v>0</v>
      </c>
      <c r="O165" s="31">
        <f t="shared" si="24"/>
        <v>0</v>
      </c>
      <c r="P165" s="64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63"/>
      <c r="B166" s="64"/>
      <c r="C166" s="64"/>
      <c r="D166" s="64"/>
      <c r="E166" s="65"/>
      <c r="F166" s="64"/>
      <c r="G166" s="64"/>
      <c r="H166" s="64"/>
      <c r="I166" s="65"/>
      <c r="J166" s="31">
        <f t="shared" si="20"/>
        <v>0</v>
      </c>
      <c r="K166" s="31">
        <f t="shared" si="21"/>
        <v>0</v>
      </c>
      <c r="L166" s="31">
        <f t="shared" si="22"/>
        <v>0</v>
      </c>
      <c r="M166" s="64"/>
      <c r="N166" s="31">
        <f t="shared" si="23"/>
        <v>0</v>
      </c>
      <c r="O166" s="31">
        <f t="shared" si="24"/>
        <v>0</v>
      </c>
      <c r="P166" s="64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63"/>
      <c r="B167" s="64"/>
      <c r="C167" s="64"/>
      <c r="D167" s="64"/>
      <c r="E167" s="65"/>
      <c r="F167" s="64"/>
      <c r="G167" s="64"/>
      <c r="H167" s="64"/>
      <c r="I167" s="65"/>
      <c r="J167" s="31">
        <f t="shared" si="20"/>
        <v>0</v>
      </c>
      <c r="K167" s="31">
        <f t="shared" si="21"/>
        <v>0</v>
      </c>
      <c r="L167" s="31">
        <f t="shared" si="22"/>
        <v>0</v>
      </c>
      <c r="M167" s="64"/>
      <c r="N167" s="31">
        <f t="shared" si="23"/>
        <v>0</v>
      </c>
      <c r="O167" s="31">
        <f t="shared" si="24"/>
        <v>0</v>
      </c>
      <c r="P167" s="64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63"/>
      <c r="B168" s="64"/>
      <c r="C168" s="64"/>
      <c r="D168" s="64"/>
      <c r="E168" s="65"/>
      <c r="F168" s="64"/>
      <c r="G168" s="64"/>
      <c r="H168" s="64"/>
      <c r="I168" s="65"/>
      <c r="J168" s="31">
        <f t="shared" si="20"/>
        <v>0</v>
      </c>
      <c r="K168" s="31">
        <f t="shared" si="21"/>
        <v>0</v>
      </c>
      <c r="L168" s="31">
        <f t="shared" si="22"/>
        <v>0</v>
      </c>
      <c r="M168" s="64"/>
      <c r="N168" s="31">
        <f t="shared" si="23"/>
        <v>0</v>
      </c>
      <c r="O168" s="31">
        <f t="shared" si="24"/>
        <v>0</v>
      </c>
      <c r="P168" s="64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63"/>
      <c r="B169" s="64"/>
      <c r="C169" s="64"/>
      <c r="D169" s="64"/>
      <c r="E169" s="65"/>
      <c r="F169" s="64"/>
      <c r="G169" s="64"/>
      <c r="H169" s="64"/>
      <c r="I169" s="65"/>
      <c r="J169" s="31">
        <f t="shared" si="20"/>
        <v>0</v>
      </c>
      <c r="K169" s="31">
        <f t="shared" si="21"/>
        <v>0</v>
      </c>
      <c r="L169" s="31">
        <f t="shared" si="22"/>
        <v>0</v>
      </c>
      <c r="M169" s="64"/>
      <c r="N169" s="31">
        <f t="shared" si="23"/>
        <v>0</v>
      </c>
      <c r="O169" s="31">
        <f t="shared" si="24"/>
        <v>0</v>
      </c>
      <c r="P169" s="64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63"/>
      <c r="B170" s="64"/>
      <c r="C170" s="64"/>
      <c r="D170" s="64"/>
      <c r="E170" s="65"/>
      <c r="F170" s="64"/>
      <c r="G170" s="64"/>
      <c r="H170" s="64"/>
      <c r="I170" s="65"/>
      <c r="J170" s="31">
        <f t="shared" si="20"/>
        <v>0</v>
      </c>
      <c r="K170" s="31">
        <f t="shared" si="21"/>
        <v>0</v>
      </c>
      <c r="L170" s="31">
        <f t="shared" si="22"/>
        <v>0</v>
      </c>
      <c r="M170" s="64"/>
      <c r="N170" s="31">
        <f t="shared" si="23"/>
        <v>0</v>
      </c>
      <c r="O170" s="31">
        <f t="shared" si="24"/>
        <v>0</v>
      </c>
      <c r="P170" s="64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63"/>
      <c r="B171" s="64"/>
      <c r="C171" s="64"/>
      <c r="D171" s="64"/>
      <c r="E171" s="65"/>
      <c r="F171" s="64"/>
      <c r="G171" s="64"/>
      <c r="H171" s="64"/>
      <c r="I171" s="65"/>
      <c r="J171" s="31">
        <f t="shared" si="20"/>
        <v>0</v>
      </c>
      <c r="K171" s="31">
        <f t="shared" si="21"/>
        <v>0</v>
      </c>
      <c r="L171" s="31">
        <f t="shared" si="22"/>
        <v>0</v>
      </c>
      <c r="M171" s="64"/>
      <c r="N171" s="31">
        <f t="shared" si="23"/>
        <v>0</v>
      </c>
      <c r="O171" s="31">
        <f t="shared" si="24"/>
        <v>0</v>
      </c>
      <c r="P171" s="64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63"/>
      <c r="B172" s="64"/>
      <c r="C172" s="64"/>
      <c r="D172" s="64"/>
      <c r="E172" s="65"/>
      <c r="F172" s="64"/>
      <c r="G172" s="64"/>
      <c r="H172" s="64"/>
      <c r="I172" s="65"/>
      <c r="J172" s="31">
        <f t="shared" ref="J172:J203" si="25">IF(C172&lt;&gt;"Saída",0,IF(F172="Mensal",E172,IF(F172="Trimestral",E172/3,IF(F172="Semestral",E172/6,IF(F172="Anual",E172/12,0)))))</f>
        <v>0</v>
      </c>
      <c r="K172" s="31">
        <f t="shared" ref="K172:K203" si="26">IF(C172&lt;&gt;"Saída",0,IF(OR(H172="",H172="Por rever",H172="Rever mais tarde",H172="Manter"),J172,IF(H172="Cancelar",0,IF(I172="",J172,IF(F172="Mensal",I172,IF(F172="Trimestral",I172/3,IF(F172="Semestral",I172/6,IF(F172="Anual",I172/12,0))))))))</f>
        <v>0</v>
      </c>
      <c r="L172" s="31">
        <f t="shared" ref="L172:L203" si="27">MAX(0,J172-K172)</f>
        <v>0</v>
      </c>
      <c r="M172" s="64"/>
      <c r="N172" s="31">
        <f t="shared" ref="N172:N203" si="28">IF(M172="Sim",L172,0)</f>
        <v>0</v>
      </c>
      <c r="O172" s="31">
        <f t="shared" ref="O172:O203" si="29">N172*12</f>
        <v>0</v>
      </c>
      <c r="P172" s="64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63"/>
      <c r="B173" s="64"/>
      <c r="C173" s="64"/>
      <c r="D173" s="64"/>
      <c r="E173" s="65"/>
      <c r="F173" s="64"/>
      <c r="G173" s="64"/>
      <c r="H173" s="64"/>
      <c r="I173" s="65"/>
      <c r="J173" s="31">
        <f t="shared" si="25"/>
        <v>0</v>
      </c>
      <c r="K173" s="31">
        <f t="shared" si="26"/>
        <v>0</v>
      </c>
      <c r="L173" s="31">
        <f t="shared" si="27"/>
        <v>0</v>
      </c>
      <c r="M173" s="64"/>
      <c r="N173" s="31">
        <f t="shared" si="28"/>
        <v>0</v>
      </c>
      <c r="O173" s="31">
        <f t="shared" si="29"/>
        <v>0</v>
      </c>
      <c r="P173" s="64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63"/>
      <c r="B174" s="64"/>
      <c r="C174" s="64"/>
      <c r="D174" s="64"/>
      <c r="E174" s="65"/>
      <c r="F174" s="64"/>
      <c r="G174" s="64"/>
      <c r="H174" s="64"/>
      <c r="I174" s="65"/>
      <c r="J174" s="31">
        <f t="shared" si="25"/>
        <v>0</v>
      </c>
      <c r="K174" s="31">
        <f t="shared" si="26"/>
        <v>0</v>
      </c>
      <c r="L174" s="31">
        <f t="shared" si="27"/>
        <v>0</v>
      </c>
      <c r="M174" s="64"/>
      <c r="N174" s="31">
        <f t="shared" si="28"/>
        <v>0</v>
      </c>
      <c r="O174" s="31">
        <f t="shared" si="29"/>
        <v>0</v>
      </c>
      <c r="P174" s="64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63"/>
      <c r="B175" s="64"/>
      <c r="C175" s="64"/>
      <c r="D175" s="64"/>
      <c r="E175" s="65"/>
      <c r="F175" s="64"/>
      <c r="G175" s="64"/>
      <c r="H175" s="64"/>
      <c r="I175" s="65"/>
      <c r="J175" s="31">
        <f t="shared" si="25"/>
        <v>0</v>
      </c>
      <c r="K175" s="31">
        <f t="shared" si="26"/>
        <v>0</v>
      </c>
      <c r="L175" s="31">
        <f t="shared" si="27"/>
        <v>0</v>
      </c>
      <c r="M175" s="64"/>
      <c r="N175" s="31">
        <f t="shared" si="28"/>
        <v>0</v>
      </c>
      <c r="O175" s="31">
        <f t="shared" si="29"/>
        <v>0</v>
      </c>
      <c r="P175" s="64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63"/>
      <c r="B176" s="64"/>
      <c r="C176" s="64"/>
      <c r="D176" s="64"/>
      <c r="E176" s="65"/>
      <c r="F176" s="64"/>
      <c r="G176" s="64"/>
      <c r="H176" s="64"/>
      <c r="I176" s="65"/>
      <c r="J176" s="31">
        <f t="shared" si="25"/>
        <v>0</v>
      </c>
      <c r="K176" s="31">
        <f t="shared" si="26"/>
        <v>0</v>
      </c>
      <c r="L176" s="31">
        <f t="shared" si="27"/>
        <v>0</v>
      </c>
      <c r="M176" s="64"/>
      <c r="N176" s="31">
        <f t="shared" si="28"/>
        <v>0</v>
      </c>
      <c r="O176" s="31">
        <f t="shared" si="29"/>
        <v>0</v>
      </c>
      <c r="P176" s="64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63"/>
      <c r="B177" s="64"/>
      <c r="C177" s="64"/>
      <c r="D177" s="64"/>
      <c r="E177" s="65"/>
      <c r="F177" s="64"/>
      <c r="G177" s="64"/>
      <c r="H177" s="64"/>
      <c r="I177" s="65"/>
      <c r="J177" s="31">
        <f t="shared" si="25"/>
        <v>0</v>
      </c>
      <c r="K177" s="31">
        <f t="shared" si="26"/>
        <v>0</v>
      </c>
      <c r="L177" s="31">
        <f t="shared" si="27"/>
        <v>0</v>
      </c>
      <c r="M177" s="64"/>
      <c r="N177" s="31">
        <f t="shared" si="28"/>
        <v>0</v>
      </c>
      <c r="O177" s="31">
        <f t="shared" si="29"/>
        <v>0</v>
      </c>
      <c r="P177" s="64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63"/>
      <c r="B178" s="64"/>
      <c r="C178" s="64"/>
      <c r="D178" s="64"/>
      <c r="E178" s="65"/>
      <c r="F178" s="64"/>
      <c r="G178" s="64"/>
      <c r="H178" s="64"/>
      <c r="I178" s="65"/>
      <c r="J178" s="31">
        <f t="shared" si="25"/>
        <v>0</v>
      </c>
      <c r="K178" s="31">
        <f t="shared" si="26"/>
        <v>0</v>
      </c>
      <c r="L178" s="31">
        <f t="shared" si="27"/>
        <v>0</v>
      </c>
      <c r="M178" s="64"/>
      <c r="N178" s="31">
        <f t="shared" si="28"/>
        <v>0</v>
      </c>
      <c r="O178" s="31">
        <f t="shared" si="29"/>
        <v>0</v>
      </c>
      <c r="P178" s="64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63"/>
      <c r="B179" s="64"/>
      <c r="C179" s="64"/>
      <c r="D179" s="64"/>
      <c r="E179" s="65"/>
      <c r="F179" s="64"/>
      <c r="G179" s="64"/>
      <c r="H179" s="64"/>
      <c r="I179" s="65"/>
      <c r="J179" s="31">
        <f t="shared" si="25"/>
        <v>0</v>
      </c>
      <c r="K179" s="31">
        <f t="shared" si="26"/>
        <v>0</v>
      </c>
      <c r="L179" s="31">
        <f t="shared" si="27"/>
        <v>0</v>
      </c>
      <c r="M179" s="64"/>
      <c r="N179" s="31">
        <f t="shared" si="28"/>
        <v>0</v>
      </c>
      <c r="O179" s="31">
        <f t="shared" si="29"/>
        <v>0</v>
      </c>
      <c r="P179" s="64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63"/>
      <c r="B180" s="64"/>
      <c r="C180" s="64"/>
      <c r="D180" s="64"/>
      <c r="E180" s="65"/>
      <c r="F180" s="64"/>
      <c r="G180" s="64"/>
      <c r="H180" s="64"/>
      <c r="I180" s="65"/>
      <c r="J180" s="31">
        <f t="shared" si="25"/>
        <v>0</v>
      </c>
      <c r="K180" s="31">
        <f t="shared" si="26"/>
        <v>0</v>
      </c>
      <c r="L180" s="31">
        <f t="shared" si="27"/>
        <v>0</v>
      </c>
      <c r="M180" s="64"/>
      <c r="N180" s="31">
        <f t="shared" si="28"/>
        <v>0</v>
      </c>
      <c r="O180" s="31">
        <f t="shared" si="29"/>
        <v>0</v>
      </c>
      <c r="P180" s="64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63"/>
      <c r="B181" s="64"/>
      <c r="C181" s="64"/>
      <c r="D181" s="64"/>
      <c r="E181" s="65"/>
      <c r="F181" s="64"/>
      <c r="G181" s="64"/>
      <c r="H181" s="64"/>
      <c r="I181" s="65"/>
      <c r="J181" s="31">
        <f t="shared" si="25"/>
        <v>0</v>
      </c>
      <c r="K181" s="31">
        <f t="shared" si="26"/>
        <v>0</v>
      </c>
      <c r="L181" s="31">
        <f t="shared" si="27"/>
        <v>0</v>
      </c>
      <c r="M181" s="64"/>
      <c r="N181" s="31">
        <f t="shared" si="28"/>
        <v>0</v>
      </c>
      <c r="O181" s="31">
        <f t="shared" si="29"/>
        <v>0</v>
      </c>
      <c r="P181" s="64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63"/>
      <c r="B182" s="64"/>
      <c r="C182" s="64"/>
      <c r="D182" s="64"/>
      <c r="E182" s="65"/>
      <c r="F182" s="64"/>
      <c r="G182" s="64"/>
      <c r="H182" s="64"/>
      <c r="I182" s="65"/>
      <c r="J182" s="31">
        <f t="shared" si="25"/>
        <v>0</v>
      </c>
      <c r="K182" s="31">
        <f t="shared" si="26"/>
        <v>0</v>
      </c>
      <c r="L182" s="31">
        <f t="shared" si="27"/>
        <v>0</v>
      </c>
      <c r="M182" s="64"/>
      <c r="N182" s="31">
        <f t="shared" si="28"/>
        <v>0</v>
      </c>
      <c r="O182" s="31">
        <f t="shared" si="29"/>
        <v>0</v>
      </c>
      <c r="P182" s="64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63"/>
      <c r="B183" s="64"/>
      <c r="C183" s="64"/>
      <c r="D183" s="64"/>
      <c r="E183" s="65"/>
      <c r="F183" s="64"/>
      <c r="G183" s="64"/>
      <c r="H183" s="64"/>
      <c r="I183" s="65"/>
      <c r="J183" s="31">
        <f t="shared" si="25"/>
        <v>0</v>
      </c>
      <c r="K183" s="31">
        <f t="shared" si="26"/>
        <v>0</v>
      </c>
      <c r="L183" s="31">
        <f t="shared" si="27"/>
        <v>0</v>
      </c>
      <c r="M183" s="64"/>
      <c r="N183" s="31">
        <f t="shared" si="28"/>
        <v>0</v>
      </c>
      <c r="O183" s="31">
        <f t="shared" si="29"/>
        <v>0</v>
      </c>
      <c r="P183" s="64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63"/>
      <c r="B184" s="64"/>
      <c r="C184" s="64"/>
      <c r="D184" s="64"/>
      <c r="E184" s="65"/>
      <c r="F184" s="64"/>
      <c r="G184" s="64"/>
      <c r="H184" s="64"/>
      <c r="I184" s="65"/>
      <c r="J184" s="31">
        <f t="shared" si="25"/>
        <v>0</v>
      </c>
      <c r="K184" s="31">
        <f t="shared" si="26"/>
        <v>0</v>
      </c>
      <c r="L184" s="31">
        <f t="shared" si="27"/>
        <v>0</v>
      </c>
      <c r="M184" s="64"/>
      <c r="N184" s="31">
        <f t="shared" si="28"/>
        <v>0</v>
      </c>
      <c r="O184" s="31">
        <f t="shared" si="29"/>
        <v>0</v>
      </c>
      <c r="P184" s="64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63"/>
      <c r="B185" s="64"/>
      <c r="C185" s="64"/>
      <c r="D185" s="64"/>
      <c r="E185" s="65"/>
      <c r="F185" s="64"/>
      <c r="G185" s="64"/>
      <c r="H185" s="64"/>
      <c r="I185" s="65"/>
      <c r="J185" s="31">
        <f t="shared" si="25"/>
        <v>0</v>
      </c>
      <c r="K185" s="31">
        <f t="shared" si="26"/>
        <v>0</v>
      </c>
      <c r="L185" s="31">
        <f t="shared" si="27"/>
        <v>0</v>
      </c>
      <c r="M185" s="64"/>
      <c r="N185" s="31">
        <f t="shared" si="28"/>
        <v>0</v>
      </c>
      <c r="O185" s="31">
        <f t="shared" si="29"/>
        <v>0</v>
      </c>
      <c r="P185" s="64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63"/>
      <c r="B186" s="64"/>
      <c r="C186" s="64"/>
      <c r="D186" s="64"/>
      <c r="E186" s="65"/>
      <c r="F186" s="64"/>
      <c r="G186" s="64"/>
      <c r="H186" s="64"/>
      <c r="I186" s="65"/>
      <c r="J186" s="31">
        <f t="shared" si="25"/>
        <v>0</v>
      </c>
      <c r="K186" s="31">
        <f t="shared" si="26"/>
        <v>0</v>
      </c>
      <c r="L186" s="31">
        <f t="shared" si="27"/>
        <v>0</v>
      </c>
      <c r="M186" s="64"/>
      <c r="N186" s="31">
        <f t="shared" si="28"/>
        <v>0</v>
      </c>
      <c r="O186" s="31">
        <f t="shared" si="29"/>
        <v>0</v>
      </c>
      <c r="P186" s="64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63"/>
      <c r="B187" s="64"/>
      <c r="C187" s="64"/>
      <c r="D187" s="64"/>
      <c r="E187" s="65"/>
      <c r="F187" s="64"/>
      <c r="G187" s="64"/>
      <c r="H187" s="64"/>
      <c r="I187" s="65"/>
      <c r="J187" s="31">
        <f t="shared" si="25"/>
        <v>0</v>
      </c>
      <c r="K187" s="31">
        <f t="shared" si="26"/>
        <v>0</v>
      </c>
      <c r="L187" s="31">
        <f t="shared" si="27"/>
        <v>0</v>
      </c>
      <c r="M187" s="64"/>
      <c r="N187" s="31">
        <f t="shared" si="28"/>
        <v>0</v>
      </c>
      <c r="O187" s="31">
        <f t="shared" si="29"/>
        <v>0</v>
      </c>
      <c r="P187" s="64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63"/>
      <c r="B188" s="64"/>
      <c r="C188" s="64"/>
      <c r="D188" s="64"/>
      <c r="E188" s="65"/>
      <c r="F188" s="64"/>
      <c r="G188" s="64"/>
      <c r="H188" s="64"/>
      <c r="I188" s="65"/>
      <c r="J188" s="31">
        <f t="shared" si="25"/>
        <v>0</v>
      </c>
      <c r="K188" s="31">
        <f t="shared" si="26"/>
        <v>0</v>
      </c>
      <c r="L188" s="31">
        <f t="shared" si="27"/>
        <v>0</v>
      </c>
      <c r="M188" s="64"/>
      <c r="N188" s="31">
        <f t="shared" si="28"/>
        <v>0</v>
      </c>
      <c r="O188" s="31">
        <f t="shared" si="29"/>
        <v>0</v>
      </c>
      <c r="P188" s="64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63"/>
      <c r="B189" s="64"/>
      <c r="C189" s="64"/>
      <c r="D189" s="64"/>
      <c r="E189" s="65"/>
      <c r="F189" s="64"/>
      <c r="G189" s="64"/>
      <c r="H189" s="64"/>
      <c r="I189" s="65"/>
      <c r="J189" s="31">
        <f t="shared" si="25"/>
        <v>0</v>
      </c>
      <c r="K189" s="31">
        <f t="shared" si="26"/>
        <v>0</v>
      </c>
      <c r="L189" s="31">
        <f t="shared" si="27"/>
        <v>0</v>
      </c>
      <c r="M189" s="64"/>
      <c r="N189" s="31">
        <f t="shared" si="28"/>
        <v>0</v>
      </c>
      <c r="O189" s="31">
        <f t="shared" si="29"/>
        <v>0</v>
      </c>
      <c r="P189" s="64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63"/>
      <c r="B190" s="64"/>
      <c r="C190" s="64"/>
      <c r="D190" s="64"/>
      <c r="E190" s="65"/>
      <c r="F190" s="64"/>
      <c r="G190" s="64"/>
      <c r="H190" s="64"/>
      <c r="I190" s="65"/>
      <c r="J190" s="31">
        <f t="shared" si="25"/>
        <v>0</v>
      </c>
      <c r="K190" s="31">
        <f t="shared" si="26"/>
        <v>0</v>
      </c>
      <c r="L190" s="31">
        <f t="shared" si="27"/>
        <v>0</v>
      </c>
      <c r="M190" s="64"/>
      <c r="N190" s="31">
        <f t="shared" si="28"/>
        <v>0</v>
      </c>
      <c r="O190" s="31">
        <f t="shared" si="29"/>
        <v>0</v>
      </c>
      <c r="P190" s="64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63"/>
      <c r="B191" s="64"/>
      <c r="C191" s="64"/>
      <c r="D191" s="64"/>
      <c r="E191" s="65"/>
      <c r="F191" s="64"/>
      <c r="G191" s="64"/>
      <c r="H191" s="64"/>
      <c r="I191" s="65"/>
      <c r="J191" s="31">
        <f t="shared" si="25"/>
        <v>0</v>
      </c>
      <c r="K191" s="31">
        <f t="shared" si="26"/>
        <v>0</v>
      </c>
      <c r="L191" s="31">
        <f t="shared" si="27"/>
        <v>0</v>
      </c>
      <c r="M191" s="64"/>
      <c r="N191" s="31">
        <f t="shared" si="28"/>
        <v>0</v>
      </c>
      <c r="O191" s="31">
        <f t="shared" si="29"/>
        <v>0</v>
      </c>
      <c r="P191" s="64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63"/>
      <c r="B192" s="64"/>
      <c r="C192" s="64"/>
      <c r="D192" s="64"/>
      <c r="E192" s="65"/>
      <c r="F192" s="64"/>
      <c r="G192" s="64"/>
      <c r="H192" s="64"/>
      <c r="I192" s="65"/>
      <c r="J192" s="31">
        <f t="shared" si="25"/>
        <v>0</v>
      </c>
      <c r="K192" s="31">
        <f t="shared" si="26"/>
        <v>0</v>
      </c>
      <c r="L192" s="31">
        <f t="shared" si="27"/>
        <v>0</v>
      </c>
      <c r="M192" s="64"/>
      <c r="N192" s="31">
        <f t="shared" si="28"/>
        <v>0</v>
      </c>
      <c r="O192" s="31">
        <f t="shared" si="29"/>
        <v>0</v>
      </c>
      <c r="P192" s="64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63"/>
      <c r="B193" s="64"/>
      <c r="C193" s="64"/>
      <c r="D193" s="64"/>
      <c r="E193" s="65"/>
      <c r="F193" s="64"/>
      <c r="G193" s="64"/>
      <c r="H193" s="64"/>
      <c r="I193" s="65"/>
      <c r="J193" s="31">
        <f t="shared" si="25"/>
        <v>0</v>
      </c>
      <c r="K193" s="31">
        <f t="shared" si="26"/>
        <v>0</v>
      </c>
      <c r="L193" s="31">
        <f t="shared" si="27"/>
        <v>0</v>
      </c>
      <c r="M193" s="64"/>
      <c r="N193" s="31">
        <f t="shared" si="28"/>
        <v>0</v>
      </c>
      <c r="O193" s="31">
        <f t="shared" si="29"/>
        <v>0</v>
      </c>
      <c r="P193" s="64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63"/>
      <c r="B194" s="64"/>
      <c r="C194" s="64"/>
      <c r="D194" s="64"/>
      <c r="E194" s="65"/>
      <c r="F194" s="64"/>
      <c r="G194" s="64"/>
      <c r="H194" s="64"/>
      <c r="I194" s="65"/>
      <c r="J194" s="31">
        <f t="shared" si="25"/>
        <v>0</v>
      </c>
      <c r="K194" s="31">
        <f t="shared" si="26"/>
        <v>0</v>
      </c>
      <c r="L194" s="31">
        <f t="shared" si="27"/>
        <v>0</v>
      </c>
      <c r="M194" s="64"/>
      <c r="N194" s="31">
        <f t="shared" si="28"/>
        <v>0</v>
      </c>
      <c r="O194" s="31">
        <f t="shared" si="29"/>
        <v>0</v>
      </c>
      <c r="P194" s="64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63"/>
      <c r="B195" s="64"/>
      <c r="C195" s="64"/>
      <c r="D195" s="64"/>
      <c r="E195" s="65"/>
      <c r="F195" s="64"/>
      <c r="G195" s="64"/>
      <c r="H195" s="64"/>
      <c r="I195" s="65"/>
      <c r="J195" s="31">
        <f t="shared" si="25"/>
        <v>0</v>
      </c>
      <c r="K195" s="31">
        <f t="shared" si="26"/>
        <v>0</v>
      </c>
      <c r="L195" s="31">
        <f t="shared" si="27"/>
        <v>0</v>
      </c>
      <c r="M195" s="64"/>
      <c r="N195" s="31">
        <f t="shared" si="28"/>
        <v>0</v>
      </c>
      <c r="O195" s="31">
        <f t="shared" si="29"/>
        <v>0</v>
      </c>
      <c r="P195" s="64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63"/>
      <c r="B196" s="64"/>
      <c r="C196" s="64"/>
      <c r="D196" s="64"/>
      <c r="E196" s="65"/>
      <c r="F196" s="64"/>
      <c r="G196" s="64"/>
      <c r="H196" s="64"/>
      <c r="I196" s="65"/>
      <c r="J196" s="31">
        <f t="shared" si="25"/>
        <v>0</v>
      </c>
      <c r="K196" s="31">
        <f t="shared" si="26"/>
        <v>0</v>
      </c>
      <c r="L196" s="31">
        <f t="shared" si="27"/>
        <v>0</v>
      </c>
      <c r="M196" s="64"/>
      <c r="N196" s="31">
        <f t="shared" si="28"/>
        <v>0</v>
      </c>
      <c r="O196" s="31">
        <f t="shared" si="29"/>
        <v>0</v>
      </c>
      <c r="P196" s="64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63"/>
      <c r="B197" s="64"/>
      <c r="C197" s="64"/>
      <c r="D197" s="64"/>
      <c r="E197" s="65"/>
      <c r="F197" s="64"/>
      <c r="G197" s="64"/>
      <c r="H197" s="64"/>
      <c r="I197" s="65"/>
      <c r="J197" s="31">
        <f t="shared" si="25"/>
        <v>0</v>
      </c>
      <c r="K197" s="31">
        <f t="shared" si="26"/>
        <v>0</v>
      </c>
      <c r="L197" s="31">
        <f t="shared" si="27"/>
        <v>0</v>
      </c>
      <c r="M197" s="64"/>
      <c r="N197" s="31">
        <f t="shared" si="28"/>
        <v>0</v>
      </c>
      <c r="O197" s="31">
        <f t="shared" si="29"/>
        <v>0</v>
      </c>
      <c r="P197" s="64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63"/>
      <c r="B198" s="64"/>
      <c r="C198" s="64"/>
      <c r="D198" s="64"/>
      <c r="E198" s="65"/>
      <c r="F198" s="64"/>
      <c r="G198" s="64"/>
      <c r="H198" s="64"/>
      <c r="I198" s="65"/>
      <c r="J198" s="31">
        <f t="shared" si="25"/>
        <v>0</v>
      </c>
      <c r="K198" s="31">
        <f t="shared" si="26"/>
        <v>0</v>
      </c>
      <c r="L198" s="31">
        <f t="shared" si="27"/>
        <v>0</v>
      </c>
      <c r="M198" s="64"/>
      <c r="N198" s="31">
        <f t="shared" si="28"/>
        <v>0</v>
      </c>
      <c r="O198" s="31">
        <f t="shared" si="29"/>
        <v>0</v>
      </c>
      <c r="P198" s="64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63"/>
      <c r="B199" s="64"/>
      <c r="C199" s="64"/>
      <c r="D199" s="64"/>
      <c r="E199" s="65"/>
      <c r="F199" s="64"/>
      <c r="G199" s="64"/>
      <c r="H199" s="64"/>
      <c r="I199" s="65"/>
      <c r="J199" s="31">
        <f t="shared" si="25"/>
        <v>0</v>
      </c>
      <c r="K199" s="31">
        <f t="shared" si="26"/>
        <v>0</v>
      </c>
      <c r="L199" s="31">
        <f t="shared" si="27"/>
        <v>0</v>
      </c>
      <c r="M199" s="64"/>
      <c r="N199" s="31">
        <f t="shared" si="28"/>
        <v>0</v>
      </c>
      <c r="O199" s="31">
        <f t="shared" si="29"/>
        <v>0</v>
      </c>
      <c r="P199" s="64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63"/>
      <c r="B200" s="64"/>
      <c r="C200" s="64"/>
      <c r="D200" s="64"/>
      <c r="E200" s="65"/>
      <c r="F200" s="64"/>
      <c r="G200" s="64"/>
      <c r="H200" s="64"/>
      <c r="I200" s="65"/>
      <c r="J200" s="31">
        <f t="shared" si="25"/>
        <v>0</v>
      </c>
      <c r="K200" s="31">
        <f t="shared" si="26"/>
        <v>0</v>
      </c>
      <c r="L200" s="31">
        <f t="shared" si="27"/>
        <v>0</v>
      </c>
      <c r="M200" s="64"/>
      <c r="N200" s="31">
        <f t="shared" si="28"/>
        <v>0</v>
      </c>
      <c r="O200" s="31">
        <f t="shared" si="29"/>
        <v>0</v>
      </c>
      <c r="P200" s="64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>
      <c r="A201" s="63"/>
      <c r="B201" s="64"/>
      <c r="C201" s="64"/>
      <c r="D201" s="64"/>
      <c r="E201" s="65"/>
      <c r="F201" s="64"/>
      <c r="G201" s="64"/>
      <c r="H201" s="64"/>
      <c r="I201" s="65"/>
      <c r="J201" s="31">
        <f t="shared" si="25"/>
        <v>0</v>
      </c>
      <c r="K201" s="31">
        <f t="shared" si="26"/>
        <v>0</v>
      </c>
      <c r="L201" s="31">
        <f t="shared" si="27"/>
        <v>0</v>
      </c>
      <c r="M201" s="64"/>
      <c r="N201" s="31">
        <f t="shared" si="28"/>
        <v>0</v>
      </c>
      <c r="O201" s="31">
        <f t="shared" si="29"/>
        <v>0</v>
      </c>
      <c r="P201" s="64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>
      <c r="A202" s="63"/>
      <c r="B202" s="64"/>
      <c r="C202" s="64"/>
      <c r="D202" s="64"/>
      <c r="E202" s="65"/>
      <c r="F202" s="64"/>
      <c r="G202" s="64"/>
      <c r="H202" s="64"/>
      <c r="I202" s="65"/>
      <c r="J202" s="31">
        <f t="shared" si="25"/>
        <v>0</v>
      </c>
      <c r="K202" s="31">
        <f t="shared" si="26"/>
        <v>0</v>
      </c>
      <c r="L202" s="31">
        <f t="shared" si="27"/>
        <v>0</v>
      </c>
      <c r="M202" s="64"/>
      <c r="N202" s="31">
        <f t="shared" si="28"/>
        <v>0</v>
      </c>
      <c r="O202" s="31">
        <f t="shared" si="29"/>
        <v>0</v>
      </c>
      <c r="P202" s="64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>
      <c r="A203" s="63"/>
      <c r="B203" s="64"/>
      <c r="C203" s="64"/>
      <c r="D203" s="64"/>
      <c r="E203" s="65"/>
      <c r="F203" s="64"/>
      <c r="G203" s="64"/>
      <c r="H203" s="64"/>
      <c r="I203" s="65"/>
      <c r="J203" s="31">
        <f t="shared" si="25"/>
        <v>0</v>
      </c>
      <c r="K203" s="31">
        <f t="shared" si="26"/>
        <v>0</v>
      </c>
      <c r="L203" s="31">
        <f t="shared" si="27"/>
        <v>0</v>
      </c>
      <c r="M203" s="64"/>
      <c r="N203" s="31">
        <f t="shared" si="28"/>
        <v>0</v>
      </c>
      <c r="O203" s="31">
        <f t="shared" si="29"/>
        <v>0</v>
      </c>
      <c r="P203" s="64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>
      <c r="A204" s="63"/>
      <c r="B204" s="64"/>
      <c r="C204" s="64"/>
      <c r="D204" s="64"/>
      <c r="E204" s="65"/>
      <c r="F204" s="64"/>
      <c r="G204" s="64"/>
      <c r="H204" s="64"/>
      <c r="I204" s="65"/>
      <c r="J204" s="31">
        <f t="shared" ref="J204:J211" si="30">IF(C204&lt;&gt;"Saída",0,IF(F204="Mensal",E204,IF(F204="Trimestral",E204/3,IF(F204="Semestral",E204/6,IF(F204="Anual",E204/12,0)))))</f>
        <v>0</v>
      </c>
      <c r="K204" s="31">
        <f t="shared" ref="K204:K211" si="31">IF(C204&lt;&gt;"Saída",0,IF(OR(H204="",H204="Por rever",H204="Rever mais tarde",H204="Manter"),J204,IF(H204="Cancelar",0,IF(I204="",J204,IF(F204="Mensal",I204,IF(F204="Trimestral",I204/3,IF(F204="Semestral",I204/6,IF(F204="Anual",I204/12,0))))))))</f>
        <v>0</v>
      </c>
      <c r="L204" s="31">
        <f t="shared" ref="L204:L211" si="32">MAX(0,J204-K204)</f>
        <v>0</v>
      </c>
      <c r="M204" s="64"/>
      <c r="N204" s="31">
        <f t="shared" ref="N204:N211" si="33">IF(M204="Sim",L204,0)</f>
        <v>0</v>
      </c>
      <c r="O204" s="31">
        <f t="shared" ref="O204:O211" si="34">N204*12</f>
        <v>0</v>
      </c>
      <c r="P204" s="64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>
      <c r="A205" s="63"/>
      <c r="B205" s="64"/>
      <c r="C205" s="64"/>
      <c r="D205" s="64"/>
      <c r="E205" s="65"/>
      <c r="F205" s="64"/>
      <c r="G205" s="64"/>
      <c r="H205" s="64"/>
      <c r="I205" s="65"/>
      <c r="J205" s="31">
        <f t="shared" si="30"/>
        <v>0</v>
      </c>
      <c r="K205" s="31">
        <f t="shared" si="31"/>
        <v>0</v>
      </c>
      <c r="L205" s="31">
        <f t="shared" si="32"/>
        <v>0</v>
      </c>
      <c r="M205" s="64"/>
      <c r="N205" s="31">
        <f t="shared" si="33"/>
        <v>0</v>
      </c>
      <c r="O205" s="31">
        <f t="shared" si="34"/>
        <v>0</v>
      </c>
      <c r="P205" s="64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>
      <c r="A206" s="63"/>
      <c r="B206" s="64"/>
      <c r="C206" s="64"/>
      <c r="D206" s="64"/>
      <c r="E206" s="65"/>
      <c r="F206" s="64"/>
      <c r="G206" s="64"/>
      <c r="H206" s="64"/>
      <c r="I206" s="65"/>
      <c r="J206" s="31">
        <f t="shared" si="30"/>
        <v>0</v>
      </c>
      <c r="K206" s="31">
        <f t="shared" si="31"/>
        <v>0</v>
      </c>
      <c r="L206" s="31">
        <f t="shared" si="32"/>
        <v>0</v>
      </c>
      <c r="M206" s="64"/>
      <c r="N206" s="31">
        <f t="shared" si="33"/>
        <v>0</v>
      </c>
      <c r="O206" s="31">
        <f t="shared" si="34"/>
        <v>0</v>
      </c>
      <c r="P206" s="64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>
      <c r="A207" s="63"/>
      <c r="B207" s="64"/>
      <c r="C207" s="64"/>
      <c r="D207" s="64"/>
      <c r="E207" s="65"/>
      <c r="F207" s="64"/>
      <c r="G207" s="64"/>
      <c r="H207" s="64"/>
      <c r="I207" s="65"/>
      <c r="J207" s="31">
        <f t="shared" si="30"/>
        <v>0</v>
      </c>
      <c r="K207" s="31">
        <f t="shared" si="31"/>
        <v>0</v>
      </c>
      <c r="L207" s="31">
        <f t="shared" si="32"/>
        <v>0</v>
      </c>
      <c r="M207" s="64"/>
      <c r="N207" s="31">
        <f t="shared" si="33"/>
        <v>0</v>
      </c>
      <c r="O207" s="31">
        <f t="shared" si="34"/>
        <v>0</v>
      </c>
      <c r="P207" s="64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>
      <c r="A208" s="63"/>
      <c r="B208" s="64"/>
      <c r="C208" s="64"/>
      <c r="D208" s="64"/>
      <c r="E208" s="65"/>
      <c r="F208" s="64"/>
      <c r="G208" s="64"/>
      <c r="H208" s="64"/>
      <c r="I208" s="65"/>
      <c r="J208" s="31">
        <f t="shared" si="30"/>
        <v>0</v>
      </c>
      <c r="K208" s="31">
        <f t="shared" si="31"/>
        <v>0</v>
      </c>
      <c r="L208" s="31">
        <f t="shared" si="32"/>
        <v>0</v>
      </c>
      <c r="M208" s="64"/>
      <c r="N208" s="31">
        <f t="shared" si="33"/>
        <v>0</v>
      </c>
      <c r="O208" s="31">
        <f t="shared" si="34"/>
        <v>0</v>
      </c>
      <c r="P208" s="64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97">
      <c r="A209" s="63"/>
      <c r="B209" s="64"/>
      <c r="C209" s="64"/>
      <c r="D209" s="64"/>
      <c r="E209" s="65"/>
      <c r="F209" s="64"/>
      <c r="G209" s="64"/>
      <c r="H209" s="64"/>
      <c r="I209" s="65"/>
      <c r="J209" s="31">
        <f t="shared" si="30"/>
        <v>0</v>
      </c>
      <c r="K209" s="31">
        <f t="shared" si="31"/>
        <v>0</v>
      </c>
      <c r="L209" s="31">
        <f t="shared" si="32"/>
        <v>0</v>
      </c>
      <c r="M209" s="64"/>
      <c r="N209" s="31">
        <f t="shared" si="33"/>
        <v>0</v>
      </c>
      <c r="O209" s="31">
        <f t="shared" si="34"/>
        <v>0</v>
      </c>
      <c r="P209" s="64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</row>
    <row r="210" spans="1:97">
      <c r="A210" s="63"/>
      <c r="B210" s="64"/>
      <c r="C210" s="64"/>
      <c r="D210" s="64"/>
      <c r="E210" s="65"/>
      <c r="F210" s="64"/>
      <c r="G210" s="64"/>
      <c r="H210" s="64"/>
      <c r="I210" s="65"/>
      <c r="J210" s="31">
        <f t="shared" si="30"/>
        <v>0</v>
      </c>
      <c r="K210" s="31">
        <f t="shared" si="31"/>
        <v>0</v>
      </c>
      <c r="L210" s="31">
        <f t="shared" si="32"/>
        <v>0</v>
      </c>
      <c r="M210" s="64"/>
      <c r="N210" s="31">
        <f t="shared" si="33"/>
        <v>0</v>
      </c>
      <c r="O210" s="31">
        <f t="shared" si="34"/>
        <v>0</v>
      </c>
      <c r="P210" s="64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</row>
    <row r="211" spans="1:97">
      <c r="A211" s="63"/>
      <c r="B211" s="64"/>
      <c r="C211" s="64"/>
      <c r="D211" s="64"/>
      <c r="E211" s="65"/>
      <c r="F211" s="64"/>
      <c r="G211" s="64"/>
      <c r="H211" s="64"/>
      <c r="I211" s="65"/>
      <c r="J211" s="31">
        <f t="shared" si="30"/>
        <v>0</v>
      </c>
      <c r="K211" s="31">
        <f t="shared" si="31"/>
        <v>0</v>
      </c>
      <c r="L211" s="31">
        <f t="shared" si="32"/>
        <v>0</v>
      </c>
      <c r="M211" s="64"/>
      <c r="N211" s="31">
        <f t="shared" si="33"/>
        <v>0</v>
      </c>
      <c r="O211" s="31">
        <f t="shared" si="34"/>
        <v>0</v>
      </c>
      <c r="P211" s="64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/>
    </row>
    <row r="212" spans="1:97" s="1" customFormat="1">
      <c r="A212" s="24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</row>
    <row r="213" spans="1:97" s="1" customFormat="1">
      <c r="A213" s="24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</row>
    <row r="214" spans="1:97" s="1" customFormat="1">
      <c r="A214" s="24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51"/>
      <c r="BF214" s="51"/>
      <c r="BG214" s="51"/>
      <c r="BH214" s="51"/>
      <c r="BI214" s="51"/>
      <c r="BJ214" s="51"/>
      <c r="BK214" s="51"/>
      <c r="BL214" s="51"/>
      <c r="BM214" s="51"/>
      <c r="BN214" s="51"/>
      <c r="BO214" s="51"/>
      <c r="BP214" s="51"/>
      <c r="BQ214" s="51"/>
      <c r="BR214" s="51"/>
      <c r="BS214" s="51"/>
      <c r="BT214" s="51"/>
      <c r="BU214" s="51"/>
      <c r="BV214" s="51"/>
      <c r="BW214" s="51"/>
      <c r="BX214" s="51"/>
      <c r="BY214" s="51"/>
      <c r="BZ214" s="51"/>
      <c r="CA214" s="51"/>
      <c r="CB214" s="51"/>
      <c r="CC214" s="51"/>
      <c r="CD214" s="51"/>
      <c r="CE214" s="51"/>
      <c r="CF214" s="51"/>
      <c r="CG214" s="51"/>
      <c r="CH214" s="51"/>
      <c r="CI214" s="51"/>
      <c r="CJ214" s="51"/>
      <c r="CK214" s="51"/>
      <c r="CL214" s="51"/>
      <c r="CM214" s="51"/>
      <c r="CN214" s="51"/>
      <c r="CO214" s="51"/>
      <c r="CP214" s="51"/>
      <c r="CQ214" s="51"/>
      <c r="CR214" s="51"/>
      <c r="CS214" s="51"/>
    </row>
    <row r="215" spans="1:97" s="1" customFormat="1">
      <c r="A215" s="24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  <c r="BT215" s="51"/>
      <c r="BU215" s="51"/>
      <c r="BV215" s="51"/>
      <c r="BW215" s="51"/>
      <c r="BX215" s="51"/>
      <c r="BY215" s="51"/>
      <c r="BZ215" s="51"/>
      <c r="CA215" s="51"/>
      <c r="CB215" s="51"/>
      <c r="CC215" s="51"/>
      <c r="CD215" s="51"/>
      <c r="CE215" s="51"/>
      <c r="CF215" s="51"/>
      <c r="CG215" s="51"/>
      <c r="CH215" s="51"/>
      <c r="CI215" s="51"/>
      <c r="CJ215" s="51"/>
      <c r="CK215" s="51"/>
      <c r="CL215" s="51"/>
      <c r="CM215" s="51"/>
      <c r="CN215" s="51"/>
      <c r="CO215" s="51"/>
      <c r="CP215" s="51"/>
      <c r="CQ215" s="51"/>
      <c r="CR215" s="51"/>
      <c r="CS215" s="51"/>
    </row>
    <row r="216" spans="1:97" s="1" customFormat="1">
      <c r="A216" s="24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51"/>
      <c r="BX216" s="51"/>
      <c r="BY216" s="51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51"/>
      <c r="CM216" s="51"/>
      <c r="CN216" s="51"/>
      <c r="CO216" s="51"/>
      <c r="CP216" s="51"/>
      <c r="CQ216" s="51"/>
      <c r="CR216" s="51"/>
      <c r="CS216" s="51"/>
    </row>
    <row r="217" spans="1:97" s="1" customFormat="1">
      <c r="A217" s="24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  <c r="BX217" s="51"/>
      <c r="BY217" s="51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1"/>
      <c r="CN217" s="51"/>
      <c r="CO217" s="51"/>
      <c r="CP217" s="51"/>
      <c r="CQ217" s="51"/>
      <c r="CR217" s="51"/>
      <c r="CS217" s="51"/>
    </row>
    <row r="218" spans="1:97" s="1" customFormat="1">
      <c r="A218" s="24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51"/>
      <c r="BF218" s="51"/>
      <c r="BG218" s="51"/>
      <c r="BH218" s="51"/>
      <c r="BI218" s="51"/>
      <c r="BJ218" s="51"/>
      <c r="BK218" s="51"/>
      <c r="BL218" s="51"/>
      <c r="BM218" s="51"/>
      <c r="BN218" s="51"/>
      <c r="BO218" s="51"/>
      <c r="BP218" s="51"/>
      <c r="BQ218" s="51"/>
      <c r="BR218" s="51"/>
      <c r="BS218" s="51"/>
      <c r="BT218" s="51"/>
      <c r="BU218" s="51"/>
      <c r="BV218" s="51"/>
      <c r="BW218" s="51"/>
      <c r="BX218" s="51"/>
      <c r="BY218" s="51"/>
      <c r="BZ218" s="51"/>
      <c r="CA218" s="51"/>
      <c r="CB218" s="51"/>
      <c r="CC218" s="51"/>
      <c r="CD218" s="51"/>
      <c r="CE218" s="51"/>
      <c r="CF218" s="51"/>
      <c r="CG218" s="51"/>
      <c r="CH218" s="51"/>
      <c r="CI218" s="51"/>
      <c r="CJ218" s="51"/>
      <c r="CK218" s="51"/>
      <c r="CL218" s="51"/>
      <c r="CM218" s="51"/>
      <c r="CN218" s="51"/>
      <c r="CO218" s="51"/>
      <c r="CP218" s="51"/>
      <c r="CQ218" s="51"/>
      <c r="CR218" s="51"/>
      <c r="CS218" s="51"/>
    </row>
    <row r="219" spans="1:97" s="1" customFormat="1">
      <c r="A219" s="24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  <c r="BT219" s="51"/>
      <c r="BU219" s="51"/>
      <c r="BV219" s="51"/>
      <c r="BW219" s="51"/>
      <c r="BX219" s="51"/>
      <c r="BY219" s="51"/>
      <c r="BZ219" s="51"/>
      <c r="CA219" s="51"/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</row>
    <row r="220" spans="1:97" s="1" customFormat="1">
      <c r="A220" s="24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  <c r="BT220" s="51"/>
      <c r="BU220" s="51"/>
      <c r="BV220" s="51"/>
      <c r="BW220" s="51"/>
      <c r="BX220" s="51"/>
      <c r="BY220" s="51"/>
      <c r="BZ220" s="51"/>
      <c r="CA220" s="51"/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</row>
    <row r="221" spans="1:97" s="1" customFormat="1">
      <c r="A221" s="24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/>
      <c r="BC221" s="51"/>
      <c r="BD221" s="51"/>
      <c r="BE221" s="51"/>
      <c r="BF221" s="51"/>
      <c r="BG221" s="51"/>
      <c r="BH221" s="51"/>
      <c r="BI221" s="51"/>
      <c r="BJ221" s="51"/>
      <c r="BK221" s="51"/>
      <c r="BL221" s="51"/>
      <c r="BM221" s="51"/>
      <c r="BN221" s="51"/>
      <c r="BO221" s="51"/>
      <c r="BP221" s="51"/>
      <c r="BQ221" s="51"/>
      <c r="BR221" s="51"/>
      <c r="BS221" s="51"/>
      <c r="BT221" s="51"/>
      <c r="BU221" s="51"/>
      <c r="BV221" s="51"/>
      <c r="BW221" s="51"/>
      <c r="BX221" s="51"/>
      <c r="BY221" s="51"/>
      <c r="BZ221" s="51"/>
      <c r="CA221" s="51"/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</row>
    <row r="222" spans="1:97" s="1" customFormat="1">
      <c r="A222" s="24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51"/>
      <c r="BF222" s="51"/>
      <c r="BG222" s="51"/>
      <c r="BH222" s="51"/>
      <c r="BI222" s="51"/>
      <c r="BJ222" s="51"/>
      <c r="BK222" s="51"/>
      <c r="BL222" s="51"/>
      <c r="BM222" s="51"/>
      <c r="BN222" s="51"/>
      <c r="BO222" s="51"/>
      <c r="BP222" s="51"/>
      <c r="BQ222" s="51"/>
      <c r="BR222" s="51"/>
      <c r="BS222" s="51"/>
      <c r="BT222" s="51"/>
      <c r="BU222" s="51"/>
      <c r="BV222" s="51"/>
      <c r="BW222" s="51"/>
      <c r="BX222" s="51"/>
      <c r="BY222" s="51"/>
      <c r="BZ222" s="51"/>
      <c r="CA222" s="51"/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</row>
    <row r="223" spans="1:97" s="1" customFormat="1">
      <c r="A223" s="24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51"/>
      <c r="AW223" s="51"/>
      <c r="AX223" s="51"/>
      <c r="AY223" s="51"/>
      <c r="AZ223" s="51"/>
      <c r="BA223" s="51"/>
      <c r="BB223" s="51"/>
      <c r="BC223" s="51"/>
      <c r="BD223" s="51"/>
      <c r="BE223" s="51"/>
      <c r="BF223" s="51"/>
      <c r="BG223" s="51"/>
      <c r="BH223" s="51"/>
      <c r="BI223" s="51"/>
      <c r="BJ223" s="51"/>
      <c r="BK223" s="51"/>
      <c r="BL223" s="51"/>
      <c r="BM223" s="51"/>
      <c r="BN223" s="51"/>
      <c r="BO223" s="51"/>
      <c r="BP223" s="51"/>
      <c r="BQ223" s="51"/>
      <c r="BR223" s="51"/>
      <c r="BS223" s="51"/>
      <c r="BT223" s="51"/>
      <c r="BU223" s="51"/>
      <c r="BV223" s="51"/>
      <c r="BW223" s="51"/>
      <c r="BX223" s="51"/>
      <c r="BY223" s="51"/>
      <c r="BZ223" s="51"/>
      <c r="CA223" s="51"/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</row>
    <row r="224" spans="1:97" s="1" customFormat="1">
      <c r="A224" s="24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  <c r="BS224" s="51"/>
      <c r="BT224" s="51"/>
      <c r="BU224" s="51"/>
      <c r="BV224" s="51"/>
      <c r="BW224" s="51"/>
      <c r="BX224" s="51"/>
      <c r="BY224" s="51"/>
      <c r="BZ224" s="51"/>
      <c r="CA224" s="51"/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</row>
    <row r="225" spans="1:26" s="1" customFormat="1">
      <c r="A225" s="24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s="1" customFormat="1">
      <c r="A226" s="24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s="1" customFormat="1">
      <c r="A227" s="24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s="1" customFormat="1">
      <c r="A228" s="24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s="1" customFormat="1">
      <c r="A229" s="24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s="1" customFormat="1">
      <c r="A230" s="24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s="1" customFormat="1">
      <c r="A231" s="24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s="1" customFormat="1">
      <c r="A232" s="24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s="1" customFormat="1">
      <c r="A233" s="24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s="1" customFormat="1">
      <c r="A234" s="24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s="1" customFormat="1">
      <c r="A235" s="24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s="1" customFormat="1">
      <c r="A236" s="24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s="1" customFormat="1">
      <c r="A237" s="24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s="1" customFormat="1">
      <c r="A238" s="24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s="1" customFormat="1">
      <c r="A239" s="24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s="1" customFormat="1">
      <c r="A240" s="24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s="1" customFormat="1">
      <c r="A241" s="24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s="1" customFormat="1">
      <c r="A242" s="24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s="1" customFormat="1">
      <c r="A243" s="24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s="1" customFormat="1">
      <c r="A244" s="24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s="1" customFormat="1">
      <c r="A245" s="24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s="1" customFormat="1">
      <c r="A246" s="24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s="1" customFormat="1">
      <c r="A247" s="24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s="1" customFormat="1">
      <c r="A248" s="24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s="1" customFormat="1">
      <c r="A249" s="24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s="1" customFormat="1">
      <c r="A250" s="24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s="1" customFormat="1">
      <c r="A251" s="24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s="1" customFormat="1">
      <c r="A252" s="24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s="1" customFormat="1">
      <c r="A253" s="24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s="1" customFormat="1">
      <c r="A254" s="24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s="1" customFormat="1">
      <c r="A255" s="24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s="1" customFormat="1">
      <c r="A256" s="24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s="1" customFormat="1">
      <c r="A257" s="24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s="1" customFormat="1">
      <c r="A258" s="24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s="1" customFormat="1">
      <c r="A259" s="24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s="1" customFormat="1">
      <c r="A260" s="24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s="1" customFormat="1">
      <c r="A261" s="24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s="1" customFormat="1">
      <c r="A262" s="24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s="1" customFormat="1">
      <c r="A263" s="24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s="1" customFormat="1">
      <c r="A264" s="24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s="1" customFormat="1">
      <c r="A265" s="24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s="1" customFormat="1">
      <c r="A266" s="24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s="1" customFormat="1">
      <c r="A267" s="24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s="1" customFormat="1">
      <c r="A268" s="24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s="1" customFormat="1">
      <c r="A269" s="24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s="1" customFormat="1">
      <c r="A270" s="24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s="1" customFormat="1">
      <c r="A271" s="24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s="1" customFormat="1">
      <c r="A272" s="24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s="1" customFormat="1">
      <c r="A273" s="24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s="1" customFormat="1">
      <c r="A274" s="24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s="1" customFormat="1">
      <c r="A275" s="24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s="1" customFormat="1">
      <c r="A276" s="24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s="1" customFormat="1">
      <c r="A277" s="24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s="1" customFormat="1">
      <c r="A278" s="24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s="1" customFormat="1">
      <c r="A279" s="24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s="1" customFormat="1">
      <c r="A280" s="24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s="1" customFormat="1">
      <c r="A281" s="24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s="1" customFormat="1">
      <c r="A282" s="24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s="1" customFormat="1">
      <c r="A283" s="24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s="1" customFormat="1">
      <c r="A284" s="24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s="1" customFormat="1">
      <c r="A285" s="24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s="1" customFormat="1">
      <c r="A286" s="24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s="1" customFormat="1">
      <c r="A287" s="24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s="1" customFormat="1">
      <c r="A288" s="24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s="1" customFormat="1">
      <c r="A289" s="24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s="1" customFormat="1">
      <c r="A290" s="24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s="1" customFormat="1">
      <c r="A291" s="24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s="1" customFormat="1">
      <c r="A292" s="24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s="1" customFormat="1">
      <c r="A293" s="24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s="1" customFormat="1">
      <c r="A294" s="24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s="1" customFormat="1">
      <c r="A295" s="24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s="1" customFormat="1">
      <c r="A296" s="24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s="1" customFormat="1">
      <c r="A297" s="24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s="1" customFormat="1">
      <c r="A298" s="24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s="1" customFormat="1">
      <c r="A299" s="24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s="1" customFormat="1">
      <c r="A300" s="24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s="1" customFormat="1">
      <c r="A301" s="66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</row>
    <row r="302" spans="1:26" s="1" customFormat="1">
      <c r="A302" s="66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</row>
    <row r="303" spans="1:26" s="1" customFormat="1">
      <c r="A303" s="66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</row>
    <row r="304" spans="1:26" s="1" customFormat="1">
      <c r="A304" s="66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</row>
    <row r="305" spans="1:1" s="1" customFormat="1">
      <c r="A305" s="66"/>
    </row>
    <row r="306" spans="1:1" s="1" customFormat="1">
      <c r="A306" s="66"/>
    </row>
    <row r="307" spans="1:1" s="1" customFormat="1">
      <c r="A307" s="66"/>
    </row>
    <row r="308" spans="1:1" s="1" customFormat="1">
      <c r="A308" s="66"/>
    </row>
    <row r="309" spans="1:1" s="1" customFormat="1">
      <c r="A309" s="66"/>
    </row>
    <row r="310" spans="1:1" s="1" customFormat="1">
      <c r="A310" s="66"/>
    </row>
    <row r="311" spans="1:1" s="1" customFormat="1">
      <c r="A311" s="66"/>
    </row>
    <row r="312" spans="1:1" s="1" customFormat="1">
      <c r="A312" s="66"/>
    </row>
    <row r="313" spans="1:1" s="1" customFormat="1">
      <c r="A313" s="66"/>
    </row>
    <row r="314" spans="1:1" s="1" customFormat="1">
      <c r="A314" s="66"/>
    </row>
    <row r="315" spans="1:1" s="1" customFormat="1">
      <c r="A315" s="66"/>
    </row>
    <row r="316" spans="1:1" s="1" customFormat="1">
      <c r="A316" s="66"/>
    </row>
    <row r="317" spans="1:1" s="1" customFormat="1">
      <c r="A317" s="66"/>
    </row>
    <row r="318" spans="1:1" s="1" customFormat="1">
      <c r="A318" s="66"/>
    </row>
    <row r="319" spans="1:1" s="1" customFormat="1">
      <c r="A319" s="66"/>
    </row>
    <row r="320" spans="1:1" s="1" customFormat="1">
      <c r="A320" s="66"/>
    </row>
    <row r="321" spans="1:1" s="1" customFormat="1">
      <c r="A321" s="66"/>
    </row>
    <row r="322" spans="1:1" s="1" customFormat="1">
      <c r="A322" s="66"/>
    </row>
    <row r="323" spans="1:1" s="1" customFormat="1">
      <c r="A323" s="66"/>
    </row>
    <row r="324" spans="1:1" s="1" customFormat="1">
      <c r="A324" s="66"/>
    </row>
    <row r="325" spans="1:1" s="1" customFormat="1">
      <c r="A325" s="66"/>
    </row>
    <row r="326" spans="1:1" s="1" customFormat="1">
      <c r="A326" s="66"/>
    </row>
    <row r="327" spans="1:1" s="1" customFormat="1">
      <c r="A327" s="66"/>
    </row>
    <row r="328" spans="1:1" s="1" customFormat="1">
      <c r="A328" s="66"/>
    </row>
    <row r="329" spans="1:1" s="1" customFormat="1">
      <c r="A329" s="66"/>
    </row>
    <row r="330" spans="1:1" s="1" customFormat="1">
      <c r="A330" s="66"/>
    </row>
    <row r="331" spans="1:1" s="1" customFormat="1">
      <c r="A331" s="66"/>
    </row>
    <row r="332" spans="1:1" s="1" customFormat="1">
      <c r="A332" s="66"/>
    </row>
    <row r="333" spans="1:1" s="1" customFormat="1">
      <c r="A333" s="66"/>
    </row>
    <row r="334" spans="1:1" s="1" customFormat="1">
      <c r="A334" s="66"/>
    </row>
    <row r="335" spans="1:1" s="1" customFormat="1">
      <c r="A335" s="66"/>
    </row>
    <row r="336" spans="1:1" s="1" customFormat="1">
      <c r="A336" s="66"/>
    </row>
    <row r="337" spans="1:97" s="1" customFormat="1">
      <c r="A337" s="66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</row>
    <row r="338" spans="1:97"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</row>
  </sheetData>
  <sheetProtection algorithmName="SHA-512" hashValue="en2WXOIxnXchvDkZBeHGB213LIcFQ2i7nWwxnE6R2MhSCSuxRvcp4b6Q74jFtG40Xm3JHaf+tvF56tjhD7+DYA==" saltValue="z9U/e/KiS2LYlGgH9Ds+Vg==" spinCount="100000" sheet="1" objects="1" scenarios="1" insertRows="0" insertHyperlinks="0" sort="0" autoFilter="0"/>
  <protectedRanges>
    <protectedRange sqref="A12:I211" name="Intervalo1"/>
    <protectedRange sqref="M12:M211" name="Intervalo2"/>
    <protectedRange sqref="P12:P211" name="Intervalo3"/>
  </protectedRanges>
  <mergeCells count="5">
    <mergeCell ref="A1:P1"/>
    <mergeCell ref="A2:P3"/>
    <mergeCell ref="G5:P7"/>
    <mergeCell ref="A10:G10"/>
    <mergeCell ref="H10:P10"/>
  </mergeCells>
  <conditionalFormatting sqref="L12:L211">
    <cfRule type="dataBar" priority="1">
      <dataBar>
        <cfvo type="min"/>
        <cfvo type="max"/>
        <color rgb="FFA02B93"/>
      </dataBar>
    </cfRule>
  </conditionalFormatting>
  <conditionalFormatting sqref="N12:N211">
    <cfRule type="dataBar" priority="2">
      <dataBar>
        <cfvo type="min"/>
        <cfvo type="max"/>
        <color rgb="FFA02B93"/>
      </dataBar>
    </cfRule>
  </conditionalFormatting>
  <conditionalFormatting sqref="M12:M211">
    <cfRule type="expression" dxfId="9" priority="3">
      <formula>M12="Sim"</formula>
    </cfRule>
  </conditionalFormatting>
  <conditionalFormatting sqref="L12:L211">
    <cfRule type="dataBar" priority="4">
      <dataBar>
        <cfvo type="min"/>
        <cfvo type="max"/>
        <color rgb="FFA02B93"/>
      </dataBar>
    </cfRule>
  </conditionalFormatting>
  <conditionalFormatting sqref="N12:N211">
    <cfRule type="dataBar" priority="5">
      <dataBar>
        <cfvo type="min"/>
        <cfvo type="max"/>
        <color rgb="FFA02B93"/>
      </dataBar>
    </cfRule>
  </conditionalFormatting>
  <conditionalFormatting sqref="L12:L211">
    <cfRule type="dataBar" priority="6">
      <dataBar>
        <cfvo type="min"/>
        <cfvo type="max"/>
        <color rgb="FFA02B93"/>
      </dataBar>
    </cfRule>
  </conditionalFormatting>
  <conditionalFormatting sqref="N12:N211">
    <cfRule type="dataBar" priority="7">
      <dataBar>
        <cfvo type="min"/>
        <cfvo type="max"/>
        <color rgb="FFA02B93"/>
      </dataBar>
    </cfRule>
  </conditionalFormatting>
  <conditionalFormatting sqref="L12:L211">
    <cfRule type="dataBar" priority="8">
      <dataBar>
        <cfvo type="min"/>
        <cfvo type="max"/>
        <color rgb="FFA02B93"/>
      </dataBar>
      <extLst>
        <ext xmlns:x14="http://schemas.microsoft.com/office/spreadsheetml/2009/9/main" uri="{B025F937-C7B1-47D3-B67F-A62EFF666E3E}">
          <x14:id>{F0DE8AD6-5672-7B91-698E-CB3476BCA2D2}</x14:id>
        </ext>
      </extLst>
    </cfRule>
  </conditionalFormatting>
  <conditionalFormatting sqref="N12:N211">
    <cfRule type="dataBar" priority="9">
      <dataBar>
        <cfvo type="min"/>
        <cfvo type="max"/>
        <color rgb="FFA02B93"/>
      </dataBar>
      <extLst>
        <ext xmlns:x14="http://schemas.microsoft.com/office/spreadsheetml/2009/9/main" uri="{B025F937-C7B1-47D3-B67F-A62EFF666E3E}">
          <x14:id>{384354C5-CFCF-145B-1C1B-A0283EFDE0C5}</x14:id>
        </ext>
      </extLst>
    </cfRule>
  </conditionalFormatting>
  <dataValidations count="6">
    <dataValidation type="list" sqref="C12:C211" xr:uid="{00000000-0002-0000-0100-000000000000}">
      <formula1>"Entrada,Saída"</formula1>
    </dataValidation>
    <dataValidation type="list" sqref="D12:D211" xr:uid="{00000000-0002-0000-0100-000001000000}">
      <formula1>_xlfn._LONGTEXT("Vendas / serviços,Outros rendimentos da atividade,Software e subscrições,Taxas e comissões,Marketing e vendas,Prestadores / serviços externos,Contabilidade / apoio administrativo,Espaço e instalações,Telecomunicações,Materiais e consumíveis,Stock / mercad","oria,Equipamentos,Transporte / deslocações,Formação,Seguros,Impostos e obrigações,Financiamentos / prestações da atividade,Remuneração / retirada pessoal,Outro")</formula1>
    </dataValidation>
    <dataValidation type="list" sqref="F12:F211" xr:uid="{00000000-0002-0000-0100-000002000000}">
      <formula1>"Única,Mensal,Trimestral,Semestral,Anual"</formula1>
    </dataValidation>
    <dataValidation type="list" sqref="G12:G211" xr:uid="{00000000-0002-0000-0100-000003000000}">
      <formula1>"Sim,Não,Não sei"</formula1>
    </dataValidation>
    <dataValidation type="list" sqref="H12:H211" xr:uid="{00000000-0002-0000-0100-000004000000}">
      <formula1>"Por rever,Manter,Renegociar,Reduzir,Substituir,Cancelar"</formula1>
    </dataValidation>
    <dataValidation type="list" sqref="M12:M211" xr:uid="{00000000-0002-0000-0100-000005000000}">
      <formula1>"Sim,Não"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DE8AD6-5672-7B91-698E-CB3476BCA2D2}">
            <x14:dataBar>
              <x14:cfvo type="min"/>
              <x14:cfvo type="max"/>
              <x14:negativeFillColor auto="1"/>
              <x14:axisColor auto="1"/>
            </x14:dataBar>
          </x14:cfRule>
          <xm:sqref>L12:L211</xm:sqref>
        </x14:conditionalFormatting>
        <x14:conditionalFormatting xmlns:xm="http://schemas.microsoft.com/office/excel/2006/main">
          <x14:cfRule type="dataBar" id="{384354C5-CFCF-145B-1C1B-A0283EFDE0C5}">
            <x14:dataBar>
              <x14:cfvo type="min"/>
              <x14:cfvo type="max"/>
              <x14:negativeFillColor auto="1"/>
              <x14:axisColor auto="1"/>
            </x14:dataBar>
          </x14:cfRule>
          <xm:sqref>N12:N211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J308"/>
  <sheetViews>
    <sheetView zoomScaleNormal="100" zoomScaleSheetLayoutView="100" workbookViewId="0">
      <selection sqref="A1:K1"/>
    </sheetView>
  </sheetViews>
  <sheetFormatPr defaultRowHeight="14.25"/>
  <cols>
    <col min="1" max="2" width="22" customWidth="1"/>
    <col min="3" max="3" width="17" customWidth="1"/>
    <col min="4" max="4" width="18" customWidth="1"/>
    <col min="5" max="5" width="20" customWidth="1"/>
    <col min="6" max="6" width="16" customWidth="1"/>
    <col min="7" max="7" width="20" customWidth="1"/>
    <col min="8" max="8" width="21" customWidth="1"/>
    <col min="9" max="9" width="17" customWidth="1"/>
    <col min="10" max="10" width="22" customWidth="1"/>
    <col min="11" max="11" width="30" customWidth="1"/>
    <col min="12" max="61" width="9" style="1"/>
  </cols>
  <sheetData>
    <row r="1" spans="1:62" ht="23.25">
      <c r="A1" s="104" t="s">
        <v>47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</row>
    <row r="2" spans="1:62" ht="26.1" customHeight="1">
      <c r="A2" s="105" t="s">
        <v>48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</row>
    <row r="3" spans="1:6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</row>
    <row r="4" spans="1:62" s="1" customFormat="1">
      <c r="A4" s="11"/>
      <c r="B4" s="11"/>
      <c r="C4" s="13"/>
      <c r="D4" s="11"/>
      <c r="E4" s="11"/>
      <c r="F4" s="13"/>
      <c r="G4" s="11"/>
      <c r="H4" s="11"/>
      <c r="I4" s="11"/>
      <c r="J4" s="11"/>
      <c r="K4" s="19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9"/>
    </row>
    <row r="5" spans="1:62" ht="21.95" customHeight="1">
      <c r="A5" s="8" t="s">
        <v>49</v>
      </c>
      <c r="B5" s="61">
        <f>SUM(D14:D23)</f>
        <v>0</v>
      </c>
      <c r="C5" s="11"/>
      <c r="D5" s="8" t="s">
        <v>50</v>
      </c>
      <c r="E5" s="61">
        <f>SUM(D29:D36)</f>
        <v>0</v>
      </c>
      <c r="F5" s="11"/>
      <c r="G5" s="122" t="s">
        <v>51</v>
      </c>
      <c r="H5" s="123"/>
      <c r="I5" s="123"/>
      <c r="J5" s="123"/>
      <c r="K5" s="124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</row>
    <row r="6" spans="1:62" ht="21.95" customHeight="1">
      <c r="A6" s="8" t="s">
        <v>52</v>
      </c>
      <c r="B6" s="61">
        <f>SUM(H14:H23)</f>
        <v>0</v>
      </c>
      <c r="C6" s="11"/>
      <c r="D6" s="8" t="s">
        <v>53</v>
      </c>
      <c r="E6" s="61">
        <f>SUM(H29:H36)</f>
        <v>0</v>
      </c>
      <c r="F6" s="11"/>
      <c r="G6" s="125"/>
      <c r="H6" s="126"/>
      <c r="I6" s="126"/>
      <c r="J6" s="126"/>
      <c r="K6" s="127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</row>
    <row r="7" spans="1:62" ht="21.95" customHeight="1">
      <c r="A7" s="8" t="s">
        <v>54</v>
      </c>
      <c r="B7" s="61">
        <f>MAX(0,B5-B6)</f>
        <v>0</v>
      </c>
      <c r="C7" s="11"/>
      <c r="D7" s="8" t="s">
        <v>55</v>
      </c>
      <c r="E7" s="67">
        <f>COUNTIF(F14:F23,"&lt;&gt;")+COUNTIF(F29:F36,"&lt;&gt;")+COUNTIF(F42:F47,"&lt;&gt;")</f>
        <v>0</v>
      </c>
      <c r="F7" s="11"/>
      <c r="G7" s="128"/>
      <c r="H7" s="129"/>
      <c r="I7" s="129"/>
      <c r="J7" s="129"/>
      <c r="K7" s="130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</row>
    <row r="8" spans="1:62" s="1" customForma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9"/>
    </row>
    <row r="9" spans="1:62" s="1" customForma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9"/>
    </row>
    <row r="10" spans="1:62" s="1" customForma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9"/>
    </row>
    <row r="11" spans="1:62" ht="24" customHeight="1">
      <c r="A11" s="119" t="s">
        <v>56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</row>
    <row r="12" spans="1:62">
      <c r="A12" s="68"/>
      <c r="B12" s="68"/>
      <c r="C12" s="69"/>
      <c r="D12" s="70"/>
      <c r="E12" s="68"/>
      <c r="F12" s="69"/>
      <c r="G12" s="68"/>
      <c r="H12" s="70"/>
      <c r="I12" s="69"/>
      <c r="J12" s="68"/>
      <c r="K12" s="6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</row>
    <row r="13" spans="1:62" ht="30" customHeight="1">
      <c r="A13" s="38" t="s">
        <v>57</v>
      </c>
      <c r="B13" s="38" t="s">
        <v>58</v>
      </c>
      <c r="C13" s="71" t="s">
        <v>59</v>
      </c>
      <c r="D13" s="72" t="s">
        <v>60</v>
      </c>
      <c r="E13" s="38" t="s">
        <v>61</v>
      </c>
      <c r="F13" s="71" t="s">
        <v>62</v>
      </c>
      <c r="G13" s="38" t="s">
        <v>63</v>
      </c>
      <c r="H13" s="72" t="s">
        <v>64</v>
      </c>
      <c r="I13" s="71" t="s">
        <v>65</v>
      </c>
      <c r="J13" s="38" t="s">
        <v>66</v>
      </c>
      <c r="K13" s="38" t="s">
        <v>46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</row>
    <row r="14" spans="1:62" ht="27" customHeight="1">
      <c r="A14" s="73"/>
      <c r="B14" s="73"/>
      <c r="C14" s="74"/>
      <c r="D14" s="75"/>
      <c r="E14" s="73"/>
      <c r="F14" s="74"/>
      <c r="G14" s="73"/>
      <c r="H14" s="75"/>
      <c r="I14" s="74"/>
      <c r="J14" s="73"/>
      <c r="K14" s="73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</row>
    <row r="15" spans="1:62" ht="27" customHeight="1">
      <c r="A15" s="73"/>
      <c r="B15" s="73"/>
      <c r="C15" s="74"/>
      <c r="D15" s="75"/>
      <c r="E15" s="73"/>
      <c r="F15" s="74"/>
      <c r="G15" s="73"/>
      <c r="H15" s="75"/>
      <c r="I15" s="74"/>
      <c r="J15" s="73"/>
      <c r="K15" s="73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</row>
    <row r="16" spans="1:62" ht="27" customHeight="1">
      <c r="A16" s="73"/>
      <c r="B16" s="73"/>
      <c r="C16" s="74"/>
      <c r="D16" s="75"/>
      <c r="E16" s="73"/>
      <c r="F16" s="74"/>
      <c r="G16" s="73"/>
      <c r="H16" s="75"/>
      <c r="I16" s="74"/>
      <c r="J16" s="73"/>
      <c r="K16" s="73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</row>
    <row r="17" spans="1:26" ht="27" customHeight="1">
      <c r="A17" s="73"/>
      <c r="B17" s="73"/>
      <c r="C17" s="74"/>
      <c r="D17" s="75"/>
      <c r="E17" s="73"/>
      <c r="F17" s="74"/>
      <c r="G17" s="73"/>
      <c r="H17" s="75"/>
      <c r="I17" s="74"/>
      <c r="J17" s="73"/>
      <c r="K17" s="73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7" customHeight="1">
      <c r="A18" s="73"/>
      <c r="B18" s="73"/>
      <c r="C18" s="74"/>
      <c r="D18" s="75"/>
      <c r="E18" s="73"/>
      <c r="F18" s="74"/>
      <c r="G18" s="73"/>
      <c r="H18" s="75"/>
      <c r="I18" s="74"/>
      <c r="J18" s="73"/>
      <c r="K18" s="73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7" customHeight="1">
      <c r="A19" s="73"/>
      <c r="B19" s="73"/>
      <c r="C19" s="74"/>
      <c r="D19" s="75"/>
      <c r="E19" s="73"/>
      <c r="F19" s="74"/>
      <c r="G19" s="73"/>
      <c r="H19" s="75"/>
      <c r="I19" s="74"/>
      <c r="J19" s="73"/>
      <c r="K19" s="73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7" customHeight="1">
      <c r="A20" s="73"/>
      <c r="B20" s="73"/>
      <c r="C20" s="74"/>
      <c r="D20" s="75"/>
      <c r="E20" s="73"/>
      <c r="F20" s="74"/>
      <c r="G20" s="73"/>
      <c r="H20" s="75"/>
      <c r="I20" s="74"/>
      <c r="J20" s="73"/>
      <c r="K20" s="73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27" customHeight="1">
      <c r="A21" s="73"/>
      <c r="B21" s="73"/>
      <c r="C21" s="74"/>
      <c r="D21" s="75"/>
      <c r="E21" s="73"/>
      <c r="F21" s="74"/>
      <c r="G21" s="73"/>
      <c r="H21" s="75"/>
      <c r="I21" s="74"/>
      <c r="J21" s="73"/>
      <c r="K21" s="73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7" customHeight="1">
      <c r="A22" s="73"/>
      <c r="B22" s="73"/>
      <c r="C22" s="74"/>
      <c r="D22" s="75"/>
      <c r="E22" s="73"/>
      <c r="F22" s="74"/>
      <c r="G22" s="73"/>
      <c r="H22" s="75"/>
      <c r="I22" s="74"/>
      <c r="J22" s="73"/>
      <c r="K22" s="73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27" customHeight="1">
      <c r="A23" s="73"/>
      <c r="B23" s="73"/>
      <c r="C23" s="74"/>
      <c r="D23" s="75"/>
      <c r="E23" s="73"/>
      <c r="F23" s="74"/>
      <c r="G23" s="73"/>
      <c r="H23" s="75"/>
      <c r="I23" s="74"/>
      <c r="J23" s="73"/>
      <c r="K23" s="73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68"/>
      <c r="B24" s="68"/>
      <c r="C24" s="69"/>
      <c r="D24" s="70"/>
      <c r="E24" s="68"/>
      <c r="F24" s="69"/>
      <c r="G24" s="68"/>
      <c r="H24" s="70"/>
      <c r="I24" s="69"/>
      <c r="J24" s="68"/>
      <c r="K24" s="6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68"/>
      <c r="B25" s="68"/>
      <c r="C25" s="69"/>
      <c r="D25" s="70"/>
      <c r="E25" s="68"/>
      <c r="F25" s="69"/>
      <c r="G25" s="68"/>
      <c r="H25" s="70"/>
      <c r="I25" s="69"/>
      <c r="J25" s="68"/>
      <c r="K25" s="6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4" customHeight="1">
      <c r="A26" s="119" t="s">
        <v>67</v>
      </c>
      <c r="B26" s="119"/>
      <c r="C26" s="120"/>
      <c r="D26" s="121"/>
      <c r="E26" s="119"/>
      <c r="F26" s="120"/>
      <c r="G26" s="119"/>
      <c r="H26" s="121"/>
      <c r="I26" s="120"/>
      <c r="J26" s="119"/>
      <c r="K26" s="119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68"/>
      <c r="B27" s="68"/>
      <c r="C27" s="69"/>
      <c r="D27" s="70"/>
      <c r="E27" s="68"/>
      <c r="F27" s="69"/>
      <c r="G27" s="68"/>
      <c r="H27" s="70"/>
      <c r="I27" s="69"/>
      <c r="J27" s="68"/>
      <c r="K27" s="6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0" customHeight="1">
      <c r="A28" s="38" t="s">
        <v>68</v>
      </c>
      <c r="B28" s="38" t="s">
        <v>36</v>
      </c>
      <c r="C28" s="71" t="s">
        <v>35</v>
      </c>
      <c r="D28" s="72" t="s">
        <v>69</v>
      </c>
      <c r="E28" s="38" t="s">
        <v>70</v>
      </c>
      <c r="F28" s="71" t="s">
        <v>71</v>
      </c>
      <c r="G28" s="38" t="s">
        <v>63</v>
      </c>
      <c r="H28" s="72" t="s">
        <v>72</v>
      </c>
      <c r="I28" s="71" t="s">
        <v>73</v>
      </c>
      <c r="J28" s="38" t="s">
        <v>66</v>
      </c>
      <c r="K28" s="38" t="s">
        <v>46</v>
      </c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27" customHeight="1">
      <c r="A29" s="73"/>
      <c r="B29" s="73"/>
      <c r="C29" s="74"/>
      <c r="D29" s="75"/>
      <c r="E29" s="73"/>
      <c r="F29" s="74"/>
      <c r="G29" s="73"/>
      <c r="H29" s="75"/>
      <c r="I29" s="74"/>
      <c r="J29" s="73"/>
      <c r="K29" s="73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7" customHeight="1">
      <c r="A30" s="73"/>
      <c r="B30" s="73"/>
      <c r="C30" s="74"/>
      <c r="D30" s="75"/>
      <c r="E30" s="73"/>
      <c r="F30" s="74"/>
      <c r="G30" s="73"/>
      <c r="H30" s="75"/>
      <c r="I30" s="74"/>
      <c r="J30" s="73"/>
      <c r="K30" s="73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7" customHeight="1">
      <c r="A31" s="73"/>
      <c r="B31" s="73"/>
      <c r="C31" s="74"/>
      <c r="D31" s="75"/>
      <c r="E31" s="73"/>
      <c r="F31" s="74"/>
      <c r="G31" s="73"/>
      <c r="H31" s="75"/>
      <c r="I31" s="74"/>
      <c r="J31" s="73"/>
      <c r="K31" s="73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7" customHeight="1">
      <c r="A32" s="73"/>
      <c r="B32" s="73"/>
      <c r="C32" s="74"/>
      <c r="D32" s="75"/>
      <c r="E32" s="73"/>
      <c r="F32" s="74"/>
      <c r="G32" s="73"/>
      <c r="H32" s="75"/>
      <c r="I32" s="74"/>
      <c r="J32" s="73"/>
      <c r="K32" s="73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27" customHeight="1">
      <c r="A33" s="73"/>
      <c r="B33" s="73"/>
      <c r="C33" s="74"/>
      <c r="D33" s="75"/>
      <c r="E33" s="73"/>
      <c r="F33" s="74"/>
      <c r="G33" s="73"/>
      <c r="H33" s="75"/>
      <c r="I33" s="74"/>
      <c r="J33" s="73"/>
      <c r="K33" s="73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27" customHeight="1">
      <c r="A34" s="73"/>
      <c r="B34" s="73"/>
      <c r="C34" s="74"/>
      <c r="D34" s="75"/>
      <c r="E34" s="73"/>
      <c r="F34" s="74"/>
      <c r="G34" s="73"/>
      <c r="H34" s="75"/>
      <c r="I34" s="74"/>
      <c r="J34" s="73"/>
      <c r="K34" s="73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27" customHeight="1">
      <c r="A35" s="73"/>
      <c r="B35" s="73"/>
      <c r="C35" s="74"/>
      <c r="D35" s="75"/>
      <c r="E35" s="73"/>
      <c r="F35" s="74"/>
      <c r="G35" s="73"/>
      <c r="H35" s="75"/>
      <c r="I35" s="74"/>
      <c r="J35" s="73"/>
      <c r="K35" s="73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7" customHeight="1">
      <c r="A36" s="73"/>
      <c r="B36" s="73"/>
      <c r="C36" s="74"/>
      <c r="D36" s="75"/>
      <c r="E36" s="73"/>
      <c r="F36" s="74"/>
      <c r="G36" s="73"/>
      <c r="H36" s="75"/>
      <c r="I36" s="74"/>
      <c r="J36" s="73"/>
      <c r="K36" s="73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68"/>
      <c r="B37" s="68"/>
      <c r="C37" s="69"/>
      <c r="D37" s="70"/>
      <c r="E37" s="68"/>
      <c r="F37" s="69"/>
      <c r="G37" s="68"/>
      <c r="H37" s="70"/>
      <c r="I37" s="69"/>
      <c r="J37" s="68"/>
      <c r="K37" s="6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68"/>
      <c r="B38" s="68"/>
      <c r="C38" s="69"/>
      <c r="D38" s="70"/>
      <c r="E38" s="68"/>
      <c r="F38" s="69"/>
      <c r="G38" s="68"/>
      <c r="H38" s="70"/>
      <c r="I38" s="69"/>
      <c r="J38" s="68"/>
      <c r="K38" s="6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4" customHeight="1">
      <c r="A39" s="119" t="s">
        <v>74</v>
      </c>
      <c r="B39" s="119"/>
      <c r="C39" s="120"/>
      <c r="D39" s="121"/>
      <c r="E39" s="119"/>
      <c r="F39" s="120"/>
      <c r="G39" s="119"/>
      <c r="H39" s="121"/>
      <c r="I39" s="120"/>
      <c r="J39" s="119"/>
      <c r="K39" s="119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68"/>
      <c r="B40" s="68"/>
      <c r="C40" s="69"/>
      <c r="D40" s="70"/>
      <c r="E40" s="68"/>
      <c r="F40" s="69"/>
      <c r="G40" s="68"/>
      <c r="H40" s="70"/>
      <c r="I40" s="69"/>
      <c r="J40" s="68"/>
      <c r="K40" s="6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0" customHeight="1">
      <c r="A41" s="38" t="s">
        <v>75</v>
      </c>
      <c r="B41" s="38" t="s">
        <v>76</v>
      </c>
      <c r="C41" s="71" t="s">
        <v>77</v>
      </c>
      <c r="D41" s="72" t="s">
        <v>39</v>
      </c>
      <c r="E41" s="38" t="s">
        <v>78</v>
      </c>
      <c r="F41" s="71" t="s">
        <v>79</v>
      </c>
      <c r="G41" s="38" t="s">
        <v>80</v>
      </c>
      <c r="H41" s="72" t="s">
        <v>63</v>
      </c>
      <c r="I41" s="71" t="s">
        <v>45</v>
      </c>
      <c r="J41" s="38" t="s">
        <v>66</v>
      </c>
      <c r="K41" s="38" t="s">
        <v>46</v>
      </c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7" customHeight="1">
      <c r="A42" s="73"/>
      <c r="B42" s="73"/>
      <c r="C42" s="75"/>
      <c r="D42" s="75"/>
      <c r="E42" s="73"/>
      <c r="F42" s="74"/>
      <c r="G42" s="75"/>
      <c r="H42" s="75"/>
      <c r="I42" s="74"/>
      <c r="J42" s="73"/>
      <c r="K42" s="73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27" customHeight="1">
      <c r="A43" s="73"/>
      <c r="B43" s="73"/>
      <c r="C43" s="75"/>
      <c r="D43" s="75"/>
      <c r="E43" s="73"/>
      <c r="F43" s="74"/>
      <c r="G43" s="75"/>
      <c r="H43" s="75"/>
      <c r="I43" s="74"/>
      <c r="J43" s="73"/>
      <c r="K43" s="73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7" customHeight="1">
      <c r="A44" s="73"/>
      <c r="B44" s="73"/>
      <c r="C44" s="75"/>
      <c r="D44" s="75"/>
      <c r="E44" s="73"/>
      <c r="F44" s="74"/>
      <c r="G44" s="75"/>
      <c r="H44" s="75"/>
      <c r="I44" s="74"/>
      <c r="J44" s="73"/>
      <c r="K44" s="73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27" customHeight="1">
      <c r="A45" s="73"/>
      <c r="B45" s="73"/>
      <c r="C45" s="75"/>
      <c r="D45" s="75"/>
      <c r="E45" s="73"/>
      <c r="F45" s="74"/>
      <c r="G45" s="75"/>
      <c r="H45" s="75"/>
      <c r="I45" s="74"/>
      <c r="J45" s="73"/>
      <c r="K45" s="73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27" customHeight="1">
      <c r="A46" s="73"/>
      <c r="B46" s="73"/>
      <c r="C46" s="75"/>
      <c r="D46" s="75"/>
      <c r="E46" s="73"/>
      <c r="F46" s="74"/>
      <c r="G46" s="75"/>
      <c r="H46" s="75"/>
      <c r="I46" s="74"/>
      <c r="J46" s="73"/>
      <c r="K46" s="73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27" customHeight="1">
      <c r="A47" s="73"/>
      <c r="B47" s="73"/>
      <c r="C47" s="75"/>
      <c r="D47" s="75"/>
      <c r="E47" s="73"/>
      <c r="F47" s="74"/>
      <c r="G47" s="75"/>
      <c r="H47" s="75"/>
      <c r="I47" s="74"/>
      <c r="J47" s="73"/>
      <c r="K47" s="73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68"/>
      <c r="B48" s="68"/>
      <c r="C48" s="69"/>
      <c r="D48" s="70"/>
      <c r="E48" s="68"/>
      <c r="F48" s="69"/>
      <c r="G48" s="68"/>
      <c r="H48" s="70"/>
      <c r="I48" s="69"/>
      <c r="J48" s="68"/>
      <c r="K48" s="68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68"/>
      <c r="B49" s="68"/>
      <c r="C49" s="69"/>
      <c r="D49" s="70"/>
      <c r="E49" s="68"/>
      <c r="F49" s="69"/>
      <c r="G49" s="68"/>
      <c r="H49" s="70"/>
      <c r="I49" s="69"/>
      <c r="J49" s="68"/>
      <c r="K49" s="68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68"/>
      <c r="B50" s="68"/>
      <c r="C50" s="69"/>
      <c r="D50" s="70"/>
      <c r="E50" s="68"/>
      <c r="F50" s="69"/>
      <c r="G50" s="68"/>
      <c r="H50" s="70"/>
      <c r="I50" s="69"/>
      <c r="J50" s="68"/>
      <c r="K50" s="68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68"/>
      <c r="B51" s="68"/>
      <c r="C51" s="69"/>
      <c r="D51" s="70"/>
      <c r="E51" s="68"/>
      <c r="F51" s="69"/>
      <c r="G51" s="68"/>
      <c r="H51" s="70"/>
      <c r="I51" s="69"/>
      <c r="J51" s="68"/>
      <c r="K51" s="68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68"/>
      <c r="B52" s="68"/>
      <c r="C52" s="69"/>
      <c r="D52" s="70"/>
      <c r="E52" s="68"/>
      <c r="F52" s="69"/>
      <c r="G52" s="68"/>
      <c r="H52" s="70"/>
      <c r="I52" s="69"/>
      <c r="J52" s="68"/>
      <c r="K52" s="6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68"/>
      <c r="B53" s="68"/>
      <c r="C53" s="69"/>
      <c r="D53" s="70"/>
      <c r="E53" s="68"/>
      <c r="F53" s="69"/>
      <c r="G53" s="68"/>
      <c r="H53" s="70"/>
      <c r="I53" s="69"/>
      <c r="J53" s="68"/>
      <c r="K53" s="68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68"/>
      <c r="B54" s="68"/>
      <c r="C54" s="69"/>
      <c r="D54" s="70"/>
      <c r="E54" s="68"/>
      <c r="F54" s="69"/>
      <c r="G54" s="68"/>
      <c r="H54" s="70"/>
      <c r="I54" s="69"/>
      <c r="J54" s="68"/>
      <c r="K54" s="68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68"/>
      <c r="B55" s="68"/>
      <c r="C55" s="69"/>
      <c r="D55" s="70"/>
      <c r="E55" s="68"/>
      <c r="F55" s="69"/>
      <c r="G55" s="68"/>
      <c r="H55" s="70"/>
      <c r="I55" s="69"/>
      <c r="J55" s="68"/>
      <c r="K55" s="68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68"/>
      <c r="B56" s="68"/>
      <c r="C56" s="69"/>
      <c r="D56" s="70"/>
      <c r="E56" s="68"/>
      <c r="F56" s="69"/>
      <c r="G56" s="68"/>
      <c r="H56" s="70"/>
      <c r="I56" s="69"/>
      <c r="J56" s="68"/>
      <c r="K56" s="68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68"/>
      <c r="B57" s="68"/>
      <c r="C57" s="69"/>
      <c r="D57" s="70"/>
      <c r="E57" s="68"/>
      <c r="F57" s="69"/>
      <c r="G57" s="68"/>
      <c r="H57" s="70"/>
      <c r="I57" s="69"/>
      <c r="J57" s="68"/>
      <c r="K57" s="68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68"/>
      <c r="B58" s="68"/>
      <c r="C58" s="69"/>
      <c r="D58" s="70"/>
      <c r="E58" s="68"/>
      <c r="F58" s="69"/>
      <c r="G58" s="68"/>
      <c r="H58" s="70"/>
      <c r="I58" s="69"/>
      <c r="J58" s="68"/>
      <c r="K58" s="68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68"/>
      <c r="B59" s="68"/>
      <c r="C59" s="69"/>
      <c r="D59" s="70"/>
      <c r="E59" s="68"/>
      <c r="F59" s="69"/>
      <c r="G59" s="68"/>
      <c r="H59" s="70"/>
      <c r="I59" s="69"/>
      <c r="J59" s="68"/>
      <c r="K59" s="68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68"/>
      <c r="B60" s="68"/>
      <c r="C60" s="69"/>
      <c r="D60" s="70"/>
      <c r="E60" s="68"/>
      <c r="F60" s="69"/>
      <c r="G60" s="68"/>
      <c r="H60" s="70"/>
      <c r="I60" s="69"/>
      <c r="J60" s="68"/>
      <c r="K60" s="68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68"/>
      <c r="B61" s="68"/>
      <c r="C61" s="69"/>
      <c r="D61" s="70"/>
      <c r="E61" s="68"/>
      <c r="F61" s="69"/>
      <c r="G61" s="68"/>
      <c r="H61" s="70"/>
      <c r="I61" s="69"/>
      <c r="J61" s="68"/>
      <c r="K61" s="68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68"/>
      <c r="B62" s="68"/>
      <c r="C62" s="69"/>
      <c r="D62" s="70"/>
      <c r="E62" s="68"/>
      <c r="F62" s="69"/>
      <c r="G62" s="68"/>
      <c r="H62" s="70"/>
      <c r="I62" s="69"/>
      <c r="J62" s="68"/>
      <c r="K62" s="68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68"/>
      <c r="B63" s="68"/>
      <c r="C63" s="69"/>
      <c r="D63" s="70"/>
      <c r="E63" s="68"/>
      <c r="F63" s="69"/>
      <c r="G63" s="68"/>
      <c r="H63" s="70"/>
      <c r="I63" s="69"/>
      <c r="J63" s="68"/>
      <c r="K63" s="68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68"/>
      <c r="B64" s="68"/>
      <c r="C64" s="69"/>
      <c r="D64" s="70"/>
      <c r="E64" s="68"/>
      <c r="F64" s="69"/>
      <c r="G64" s="68"/>
      <c r="H64" s="70"/>
      <c r="I64" s="69"/>
      <c r="J64" s="68"/>
      <c r="K64" s="68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68"/>
      <c r="B65" s="68"/>
      <c r="C65" s="69"/>
      <c r="D65" s="70"/>
      <c r="E65" s="68"/>
      <c r="F65" s="69"/>
      <c r="G65" s="68"/>
      <c r="H65" s="70"/>
      <c r="I65" s="69"/>
      <c r="J65" s="68"/>
      <c r="K65" s="68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68"/>
      <c r="B66" s="68"/>
      <c r="C66" s="69"/>
      <c r="D66" s="70"/>
      <c r="E66" s="68"/>
      <c r="F66" s="69"/>
      <c r="G66" s="68"/>
      <c r="H66" s="70"/>
      <c r="I66" s="69"/>
      <c r="J66" s="68"/>
      <c r="K66" s="68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68"/>
      <c r="B67" s="68"/>
      <c r="C67" s="69"/>
      <c r="D67" s="70"/>
      <c r="E67" s="68"/>
      <c r="F67" s="69"/>
      <c r="G67" s="68"/>
      <c r="H67" s="70"/>
      <c r="I67" s="69"/>
      <c r="J67" s="68"/>
      <c r="K67" s="68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68"/>
      <c r="B68" s="68"/>
      <c r="C68" s="69"/>
      <c r="D68" s="70"/>
      <c r="E68" s="68"/>
      <c r="F68" s="69"/>
      <c r="G68" s="68"/>
      <c r="H68" s="70"/>
      <c r="I68" s="69"/>
      <c r="J68" s="68"/>
      <c r="K68" s="68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68"/>
      <c r="B69" s="68"/>
      <c r="C69" s="69"/>
      <c r="D69" s="70"/>
      <c r="E69" s="68"/>
      <c r="F69" s="69"/>
      <c r="G69" s="68"/>
      <c r="H69" s="70"/>
      <c r="I69" s="69"/>
      <c r="J69" s="68"/>
      <c r="K69" s="68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68"/>
      <c r="B70" s="68"/>
      <c r="C70" s="69"/>
      <c r="D70" s="70"/>
      <c r="E70" s="68"/>
      <c r="F70" s="69"/>
      <c r="G70" s="68"/>
      <c r="H70" s="70"/>
      <c r="I70" s="69"/>
      <c r="J70" s="68"/>
      <c r="K70" s="68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68"/>
      <c r="B71" s="68"/>
      <c r="C71" s="69"/>
      <c r="D71" s="70"/>
      <c r="E71" s="68"/>
      <c r="F71" s="69"/>
      <c r="G71" s="68"/>
      <c r="H71" s="70"/>
      <c r="I71" s="69"/>
      <c r="J71" s="68"/>
      <c r="K71" s="68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68"/>
      <c r="B72" s="68"/>
      <c r="C72" s="69"/>
      <c r="D72" s="70"/>
      <c r="E72" s="68"/>
      <c r="F72" s="69"/>
      <c r="G72" s="68"/>
      <c r="H72" s="70"/>
      <c r="I72" s="69"/>
      <c r="J72" s="68"/>
      <c r="K72" s="68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68"/>
      <c r="B73" s="68"/>
      <c r="C73" s="69"/>
      <c r="D73" s="70"/>
      <c r="E73" s="68"/>
      <c r="F73" s="69"/>
      <c r="G73" s="68"/>
      <c r="H73" s="70"/>
      <c r="I73" s="69"/>
      <c r="J73" s="68"/>
      <c r="K73" s="68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68"/>
      <c r="B74" s="68"/>
      <c r="C74" s="69"/>
      <c r="D74" s="70"/>
      <c r="E74" s="68"/>
      <c r="F74" s="69"/>
      <c r="G74" s="68"/>
      <c r="H74" s="70"/>
      <c r="I74" s="69"/>
      <c r="J74" s="68"/>
      <c r="K74" s="68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68"/>
      <c r="B75" s="68"/>
      <c r="C75" s="69"/>
      <c r="D75" s="70"/>
      <c r="E75" s="68"/>
      <c r="F75" s="69"/>
      <c r="G75" s="68"/>
      <c r="H75" s="70"/>
      <c r="I75" s="69"/>
      <c r="J75" s="68"/>
      <c r="K75" s="68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68"/>
      <c r="B76" s="68"/>
      <c r="C76" s="69"/>
      <c r="D76" s="70"/>
      <c r="E76" s="68"/>
      <c r="F76" s="69"/>
      <c r="G76" s="68"/>
      <c r="H76" s="70"/>
      <c r="I76" s="69"/>
      <c r="J76" s="68"/>
      <c r="K76" s="68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68"/>
      <c r="B77" s="68"/>
      <c r="C77" s="69"/>
      <c r="D77" s="70"/>
      <c r="E77" s="68"/>
      <c r="F77" s="69"/>
      <c r="G77" s="68"/>
      <c r="H77" s="70"/>
      <c r="I77" s="69"/>
      <c r="J77" s="68"/>
      <c r="K77" s="68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68"/>
      <c r="B78" s="68"/>
      <c r="C78" s="69"/>
      <c r="D78" s="70"/>
      <c r="E78" s="68"/>
      <c r="F78" s="69"/>
      <c r="G78" s="68"/>
      <c r="H78" s="70"/>
      <c r="I78" s="69"/>
      <c r="J78" s="68"/>
      <c r="K78" s="68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68"/>
      <c r="B79" s="68"/>
      <c r="C79" s="69"/>
      <c r="D79" s="70"/>
      <c r="E79" s="68"/>
      <c r="F79" s="69"/>
      <c r="G79" s="68"/>
      <c r="H79" s="70"/>
      <c r="I79" s="69"/>
      <c r="J79" s="68"/>
      <c r="K79" s="68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68"/>
      <c r="B80" s="68"/>
      <c r="C80" s="69"/>
      <c r="D80" s="70"/>
      <c r="E80" s="68"/>
      <c r="F80" s="69"/>
      <c r="G80" s="68"/>
      <c r="H80" s="70"/>
      <c r="I80" s="69"/>
      <c r="J80" s="68"/>
      <c r="K80" s="68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68"/>
      <c r="B81" s="68"/>
      <c r="C81" s="69"/>
      <c r="D81" s="70"/>
      <c r="E81" s="68"/>
      <c r="F81" s="69"/>
      <c r="G81" s="68"/>
      <c r="H81" s="70"/>
      <c r="I81" s="69"/>
      <c r="J81" s="68"/>
      <c r="K81" s="68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68"/>
      <c r="B82" s="68"/>
      <c r="C82" s="69"/>
      <c r="D82" s="70"/>
      <c r="E82" s="68"/>
      <c r="F82" s="69"/>
      <c r="G82" s="68"/>
      <c r="H82" s="70"/>
      <c r="I82" s="69"/>
      <c r="J82" s="68"/>
      <c r="K82" s="68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68"/>
      <c r="B83" s="68"/>
      <c r="C83" s="69"/>
      <c r="D83" s="70"/>
      <c r="E83" s="68"/>
      <c r="F83" s="69"/>
      <c r="G83" s="68"/>
      <c r="H83" s="70"/>
      <c r="I83" s="69"/>
      <c r="J83" s="68"/>
      <c r="K83" s="68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68"/>
      <c r="B84" s="68"/>
      <c r="C84" s="69"/>
      <c r="D84" s="70"/>
      <c r="E84" s="68"/>
      <c r="F84" s="69"/>
      <c r="G84" s="68"/>
      <c r="H84" s="70"/>
      <c r="I84" s="69"/>
      <c r="J84" s="68"/>
      <c r="K84" s="68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68"/>
      <c r="B85" s="68"/>
      <c r="C85" s="69"/>
      <c r="D85" s="70"/>
      <c r="E85" s="68"/>
      <c r="F85" s="69"/>
      <c r="G85" s="68"/>
      <c r="H85" s="70"/>
      <c r="I85" s="69"/>
      <c r="J85" s="68"/>
      <c r="K85" s="68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68"/>
      <c r="B86" s="68"/>
      <c r="C86" s="69"/>
      <c r="D86" s="70"/>
      <c r="E86" s="68"/>
      <c r="F86" s="69"/>
      <c r="G86" s="68"/>
      <c r="H86" s="70"/>
      <c r="I86" s="69"/>
      <c r="J86" s="68"/>
      <c r="K86" s="68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68"/>
      <c r="B87" s="68"/>
      <c r="C87" s="69"/>
      <c r="D87" s="70"/>
      <c r="E87" s="68"/>
      <c r="F87" s="69"/>
      <c r="G87" s="68"/>
      <c r="H87" s="70"/>
      <c r="I87" s="69"/>
      <c r="J87" s="68"/>
      <c r="K87" s="68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68"/>
      <c r="B88" s="68"/>
      <c r="C88" s="69"/>
      <c r="D88" s="70"/>
      <c r="E88" s="68"/>
      <c r="F88" s="69"/>
      <c r="G88" s="68"/>
      <c r="H88" s="70"/>
      <c r="I88" s="69"/>
      <c r="J88" s="68"/>
      <c r="K88" s="68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68"/>
      <c r="B89" s="68"/>
      <c r="C89" s="69"/>
      <c r="D89" s="70"/>
      <c r="E89" s="68"/>
      <c r="F89" s="69"/>
      <c r="G89" s="68"/>
      <c r="H89" s="70"/>
      <c r="I89" s="69"/>
      <c r="J89" s="68"/>
      <c r="K89" s="68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68"/>
      <c r="B90" s="68"/>
      <c r="C90" s="69"/>
      <c r="D90" s="70"/>
      <c r="E90" s="68"/>
      <c r="F90" s="69"/>
      <c r="G90" s="68"/>
      <c r="H90" s="70"/>
      <c r="I90" s="69"/>
      <c r="J90" s="68"/>
      <c r="K90" s="68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68"/>
      <c r="B91" s="68"/>
      <c r="C91" s="69"/>
      <c r="D91" s="70"/>
      <c r="E91" s="68"/>
      <c r="F91" s="69"/>
      <c r="G91" s="68"/>
      <c r="H91" s="70"/>
      <c r="I91" s="69"/>
      <c r="J91" s="68"/>
      <c r="K91" s="68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68"/>
      <c r="B92" s="68"/>
      <c r="C92" s="69"/>
      <c r="D92" s="70"/>
      <c r="E92" s="68"/>
      <c r="F92" s="69"/>
      <c r="G92" s="68"/>
      <c r="H92" s="70"/>
      <c r="I92" s="69"/>
      <c r="J92" s="68"/>
      <c r="K92" s="68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68"/>
      <c r="B93" s="68"/>
      <c r="C93" s="69"/>
      <c r="D93" s="70"/>
      <c r="E93" s="68"/>
      <c r="F93" s="69"/>
      <c r="G93" s="68"/>
      <c r="H93" s="70"/>
      <c r="I93" s="69"/>
      <c r="J93" s="68"/>
      <c r="K93" s="68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68"/>
      <c r="B94" s="68"/>
      <c r="C94" s="69"/>
      <c r="D94" s="70"/>
      <c r="E94" s="68"/>
      <c r="F94" s="69"/>
      <c r="G94" s="68"/>
      <c r="H94" s="70"/>
      <c r="I94" s="69"/>
      <c r="J94" s="68"/>
      <c r="K94" s="68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68"/>
      <c r="B95" s="68"/>
      <c r="C95" s="69"/>
      <c r="D95" s="70"/>
      <c r="E95" s="68"/>
      <c r="F95" s="69"/>
      <c r="G95" s="68"/>
      <c r="H95" s="70"/>
      <c r="I95" s="69"/>
      <c r="J95" s="68"/>
      <c r="K95" s="68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68"/>
      <c r="B96" s="68"/>
      <c r="C96" s="69"/>
      <c r="D96" s="70"/>
      <c r="E96" s="68"/>
      <c r="F96" s="69"/>
      <c r="G96" s="68"/>
      <c r="H96" s="70"/>
      <c r="I96" s="69"/>
      <c r="J96" s="68"/>
      <c r="K96" s="68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61">
      <c r="A97" s="68"/>
      <c r="B97" s="68"/>
      <c r="C97" s="69"/>
      <c r="D97" s="70"/>
      <c r="E97" s="68"/>
      <c r="F97" s="69"/>
      <c r="G97" s="68"/>
      <c r="H97" s="70"/>
      <c r="I97" s="69"/>
      <c r="J97" s="68"/>
      <c r="K97" s="68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</row>
    <row r="98" spans="1:61">
      <c r="A98" s="68"/>
      <c r="B98" s="68"/>
      <c r="C98" s="69"/>
      <c r="D98" s="70"/>
      <c r="E98" s="68"/>
      <c r="F98" s="69"/>
      <c r="G98" s="68"/>
      <c r="H98" s="70"/>
      <c r="I98" s="69"/>
      <c r="J98" s="68"/>
      <c r="K98" s="68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</row>
    <row r="99" spans="1:61">
      <c r="A99" s="68"/>
      <c r="B99" s="68"/>
      <c r="C99" s="69"/>
      <c r="D99" s="70"/>
      <c r="E99" s="68"/>
      <c r="F99" s="69"/>
      <c r="G99" s="68"/>
      <c r="H99" s="70"/>
      <c r="I99" s="69"/>
      <c r="J99" s="68"/>
      <c r="K99" s="68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</row>
    <row r="100" spans="1:61">
      <c r="A100" s="68"/>
      <c r="B100" s="68"/>
      <c r="C100" s="69"/>
      <c r="D100" s="70"/>
      <c r="E100" s="68"/>
      <c r="F100" s="69"/>
      <c r="G100" s="68"/>
      <c r="H100" s="70"/>
      <c r="I100" s="69"/>
      <c r="J100" s="68"/>
      <c r="K100" s="68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</row>
    <row r="101" spans="1:61">
      <c r="A101" s="68"/>
      <c r="B101" s="68"/>
      <c r="C101" s="69"/>
      <c r="D101" s="70"/>
      <c r="E101" s="68"/>
      <c r="F101" s="69"/>
      <c r="G101" s="68"/>
      <c r="H101" s="70"/>
      <c r="I101" s="69"/>
      <c r="J101" s="68"/>
      <c r="K101" s="68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</row>
    <row r="102" spans="1:61">
      <c r="A102" s="68"/>
      <c r="B102" s="68"/>
      <c r="C102" s="69"/>
      <c r="D102" s="70"/>
      <c r="E102" s="68"/>
      <c r="F102" s="69"/>
      <c r="G102" s="68"/>
      <c r="H102" s="70"/>
      <c r="I102" s="69"/>
      <c r="J102" s="68"/>
      <c r="K102" s="68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</row>
    <row r="103" spans="1:61">
      <c r="A103" s="68"/>
      <c r="B103" s="68"/>
      <c r="C103" s="69"/>
      <c r="D103" s="70"/>
      <c r="E103" s="68"/>
      <c r="F103" s="69"/>
      <c r="G103" s="68"/>
      <c r="H103" s="70"/>
      <c r="I103" s="69"/>
      <c r="J103" s="68"/>
      <c r="K103" s="68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</row>
    <row r="104" spans="1:61">
      <c r="A104" s="68"/>
      <c r="B104" s="68"/>
      <c r="C104" s="69"/>
      <c r="D104" s="70"/>
      <c r="E104" s="68"/>
      <c r="F104" s="69"/>
      <c r="G104" s="68"/>
      <c r="H104" s="70"/>
      <c r="I104" s="69"/>
      <c r="J104" s="68"/>
      <c r="K104" s="68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</row>
    <row r="105" spans="1:61">
      <c r="A105" s="68"/>
      <c r="B105" s="68"/>
      <c r="C105" s="69"/>
      <c r="D105" s="70"/>
      <c r="E105" s="68"/>
      <c r="F105" s="69"/>
      <c r="G105" s="68"/>
      <c r="H105" s="70"/>
      <c r="I105" s="69"/>
      <c r="J105" s="68"/>
      <c r="K105" s="68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</row>
    <row r="106" spans="1:61">
      <c r="A106" s="68"/>
      <c r="B106" s="68"/>
      <c r="C106" s="69"/>
      <c r="D106" s="70"/>
      <c r="E106" s="68"/>
      <c r="F106" s="69"/>
      <c r="G106" s="68"/>
      <c r="H106" s="70"/>
      <c r="I106" s="69"/>
      <c r="J106" s="68"/>
      <c r="K106" s="68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51"/>
      <c r="BF106" s="51"/>
      <c r="BG106" s="51"/>
      <c r="BH106" s="51"/>
      <c r="BI106" s="51"/>
    </row>
    <row r="107" spans="1:61">
      <c r="A107" s="68"/>
      <c r="B107" s="68"/>
      <c r="C107" s="69"/>
      <c r="D107" s="70"/>
      <c r="E107" s="68"/>
      <c r="F107" s="69"/>
      <c r="G107" s="68"/>
      <c r="H107" s="70"/>
      <c r="I107" s="69"/>
      <c r="J107" s="68"/>
      <c r="K107" s="68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</row>
    <row r="108" spans="1:61">
      <c r="A108" s="68"/>
      <c r="B108" s="68"/>
      <c r="C108" s="69"/>
      <c r="D108" s="70"/>
      <c r="E108" s="68"/>
      <c r="F108" s="69"/>
      <c r="G108" s="68"/>
      <c r="H108" s="70"/>
      <c r="I108" s="69"/>
      <c r="J108" s="68"/>
      <c r="K108" s="68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</row>
    <row r="109" spans="1:61">
      <c r="A109" s="68"/>
      <c r="B109" s="68"/>
      <c r="C109" s="69"/>
      <c r="D109" s="70"/>
      <c r="E109" s="68"/>
      <c r="F109" s="69"/>
      <c r="G109" s="68"/>
      <c r="H109" s="70"/>
      <c r="I109" s="69"/>
      <c r="J109" s="68"/>
      <c r="K109" s="68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</row>
    <row r="110" spans="1:61">
      <c r="A110" s="68"/>
      <c r="B110" s="68"/>
      <c r="C110" s="69"/>
      <c r="D110" s="70"/>
      <c r="E110" s="68"/>
      <c r="F110" s="69"/>
      <c r="G110" s="68"/>
      <c r="H110" s="70"/>
      <c r="I110" s="69"/>
      <c r="J110" s="68"/>
      <c r="K110" s="68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</row>
    <row r="111" spans="1:61">
      <c r="A111" s="68"/>
      <c r="B111" s="68"/>
      <c r="C111" s="69"/>
      <c r="D111" s="70"/>
      <c r="E111" s="68"/>
      <c r="F111" s="69"/>
      <c r="G111" s="68"/>
      <c r="H111" s="70"/>
      <c r="I111" s="69"/>
      <c r="J111" s="68"/>
      <c r="K111" s="6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</row>
    <row r="112" spans="1:61" s="1" customForma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</row>
    <row r="113" spans="1:26" s="1" customForma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s="1" customForma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s="1" customForma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s="1" customForma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s="1" customForma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s="1" customForma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s="1" customForma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s="1" customForma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s="1" customForma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s="1" customForma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s="1" customForma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s="1" customForma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s="1" customForma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s="1" customForma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s="1" customForma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s="1" customForma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s="1" customForma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s="1" customForma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s="1" customForma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s="1" customForma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s="1" customForma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s="1" customForma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s="1" customForma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s="1" customForma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s="1" customForma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s="1" customForma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s="1" customForma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s="1" customForma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s="1" customForma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s="1" customForma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s="1" customForma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s="1" customForma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s="1" customForma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s="1" customForma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s="1" customForma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s="1" customForma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s="1" customForma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s="1" customForma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s="1" customForma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s="1" customForma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s="1" customForma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s="1" customForma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s="1" customForma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s="1" customForma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s="1" customForma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s="1" customForma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s="1" customForma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s="1" customForma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s="1" customForma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s="1" customForma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s="1" customForma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s="1" customForma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s="1" customForma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s="1" customForma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s="1" customForma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s="1" customForma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s="1" customForma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s="1" customForma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s="1" customForma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s="1" customForma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s="1" customForma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s="1" customForma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s="1" customForma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s="1" customForma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s="1" customForma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s="1" customForma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s="1" customForma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s="1" customForma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s="1" customForma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s="1" customForma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s="1" customForma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s="1" customForma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s="1" customForma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s="1" customForma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s="1" customForma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s="1" customForma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s="1" customForma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s="1" customForma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s="1" customForma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s="1" customForma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s="1" customForma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s="1" customForma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s="1" customForma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s="1" customForma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s="1" customForma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s="1" customForma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s="1" customForma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s="1" customForma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s="1" customForma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s="1" customForma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s="1" customForma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s="1" customForma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s="1" customForma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s="1" customForma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s="1" customForma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s="1" customForma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s="1" customForma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s="1" customForma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s="1" customForma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s="1" customForma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s="1" customForma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s="1" customForma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s="1" customForma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s="1" customForma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s="1" customForma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s="1" customForma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s="1" customForma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s="1" customForma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s="1" customForma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s="1" customForma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s="1" customForma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s="1" customForma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s="1" customForma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s="1" customForma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s="1" customForma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s="1" customForma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s="1" customForma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s="1" customForma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s="1" customForma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s="1" customForma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s="1" customForma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s="1" customForma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s="1" customForma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s="1" customForma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s="1" customForma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s="1" customForma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s="1" customForma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s="1" customForma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s="1" customForma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s="1" customForma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s="1" customForma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s="1" customForma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s="1" customForma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s="1" customForma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s="1" customForma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s="1" customForma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s="1" customForma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s="1" customForma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s="1" customForma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s="1" customForma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s="1" customForma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s="1" customForma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s="1" customForma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s="1" customForma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s="1" customForma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s="1" customForma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s="1" customForma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s="1" customForma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s="1" customForma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s="1" customForma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s="1" customForma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s="1" customForma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s="1" customForma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s="1" customForma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s="1" customForma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s="1" customForma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s="1" customForma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s="1" customForma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s="1" customForma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s="1" customForma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s="1" customForma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s="1" customForma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s="1" customForma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s="1" customForma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s="1" customForma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s="1" customForma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s="1" customForma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s="1" customForma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s="1" customForma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s="1" customForma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s="1" customForma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s="1" customForma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s="1" customForma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s="1" customForma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s="1" customForma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s="1" customForma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s="1" customForma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s="1" customForma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s="1" customForma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s="1" customForma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s="1" customForma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s="1" customForma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s="1" customForma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s="1" customForma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s="1" customForma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s="1" customForma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s="1" customForma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s="1" customForma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s="1" customForma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</row>
    <row r="302" spans="1:26" s="1" customForma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</row>
    <row r="303" spans="1:26" s="1" customForma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</row>
    <row r="304" spans="1:26" s="1" customForma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</row>
    <row r="305" spans="12:61" s="1" customFormat="1"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  <c r="AN305" s="51"/>
      <c r="AO305" s="51"/>
      <c r="AP305" s="51"/>
      <c r="AQ305" s="51"/>
      <c r="AR305" s="51"/>
      <c r="AS305" s="51"/>
      <c r="AT305" s="51"/>
      <c r="AU305" s="51"/>
      <c r="AV305" s="51"/>
      <c r="AW305" s="51"/>
      <c r="AX305" s="51"/>
      <c r="AY305" s="51"/>
      <c r="AZ305" s="51"/>
      <c r="BA305" s="51"/>
      <c r="BB305" s="51"/>
      <c r="BC305" s="51"/>
      <c r="BD305" s="51"/>
      <c r="BE305" s="51"/>
      <c r="BF305" s="51"/>
      <c r="BG305" s="51"/>
      <c r="BH305" s="51"/>
      <c r="BI305" s="51"/>
    </row>
    <row r="306" spans="12:61" s="1" customFormat="1"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  <c r="AN306" s="51"/>
      <c r="AO306" s="51"/>
      <c r="AP306" s="51"/>
      <c r="AQ306" s="51"/>
      <c r="AR306" s="51"/>
      <c r="AS306" s="51"/>
      <c r="AT306" s="51"/>
      <c r="AU306" s="51"/>
      <c r="AV306" s="51"/>
      <c r="AW306" s="51"/>
      <c r="AX306" s="51"/>
      <c r="AY306" s="51"/>
      <c r="AZ306" s="51"/>
      <c r="BA306" s="51"/>
      <c r="BB306" s="51"/>
      <c r="BC306" s="51"/>
      <c r="BD306" s="51"/>
      <c r="BE306" s="51"/>
      <c r="BF306" s="51"/>
      <c r="BG306" s="51"/>
      <c r="BH306" s="51"/>
      <c r="BI306" s="51"/>
    </row>
    <row r="307" spans="12:61" s="1" customFormat="1"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51"/>
      <c r="AV307" s="51"/>
      <c r="AW307" s="51"/>
      <c r="AX307" s="51"/>
      <c r="AY307" s="51"/>
      <c r="AZ307" s="51"/>
      <c r="BA307" s="51"/>
      <c r="BB307" s="51"/>
      <c r="BC307" s="51"/>
      <c r="BD307" s="51"/>
      <c r="BE307" s="51"/>
      <c r="BF307" s="51"/>
      <c r="BG307" s="51"/>
      <c r="BH307" s="51"/>
      <c r="BI307" s="51"/>
    </row>
    <row r="308" spans="12:61"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</row>
  </sheetData>
  <sheetProtection algorithmName="SHA-512" hashValue="hiiz+NKjjoo+HrxwZkkCK5wgz/3Pvd1M5UyiN+I88+B1kbyB8RFOz/4oYl29z9AluYN5w0FVBmNFFuonkkjKDA==" saltValue="BZzPQF4ZZJGqtAkOkxxlmw==" spinCount="100000" sheet="1" objects="1" scenarios="1" insertRows="0" insertHyperlinks="0" sort="0" autoFilter="0"/>
  <protectedRanges>
    <protectedRange sqref="A13:K25" name="Intervalo1"/>
    <protectedRange sqref="A29:K38" name="Intervalo2"/>
    <protectedRange sqref="A42:K111" name="Intervalo3"/>
  </protectedRanges>
  <mergeCells count="6">
    <mergeCell ref="A39:K39"/>
    <mergeCell ref="A1:K1"/>
    <mergeCell ref="A2:K3"/>
    <mergeCell ref="G5:K7"/>
    <mergeCell ref="A11:K11"/>
    <mergeCell ref="A26:K26"/>
  </mergeCells>
  <conditionalFormatting sqref="G12:G111">
    <cfRule type="expression" dxfId="8" priority="1">
      <formula>G12="Pago total"</formula>
    </cfRule>
    <cfRule type="expression" dxfId="7" priority="2">
      <formula>G12="Pago parcial"</formula>
    </cfRule>
  </conditionalFormatting>
  <dataValidations count="7">
    <dataValidation type="list" sqref="E12:E111" xr:uid="{00000000-0002-0000-0200-000000000000}">
      <formula1>"Por contactar,Em contacto,Promessa de pagamento,Em disputa,Outro"</formula1>
    </dataValidation>
    <dataValidation type="list" sqref="G12:G111" xr:uid="{00000000-0002-0000-0200-000001000000}">
      <formula1>"Sem resposta,Vai pagar,Pago parcial,Pago total,Não aplicável"</formula1>
    </dataValidation>
    <dataValidation type="list" sqref="B29:B36" xr:uid="{00000000-0002-0000-0200-000002000000}">
      <formula1>"Reembolso,Crédito,Cobrança indevida,Pagamento duplicado,Caução / depósito,Saldo em plataforma,Outro"</formula1>
    </dataValidation>
    <dataValidation type="list" sqref="G29:G36" xr:uid="{00000000-0002-0000-0200-000003000000}">
      <formula1>"Em análise,Aprovado,Recebido,Creditado,Recusado,Sem resposta,Não aplicável"</formula1>
    </dataValidation>
    <dataValidation type="list" sqref="D42:D47" xr:uid="{00000000-0002-0000-0200-000004000000}">
      <formula1>"Mensal,Trimestral,Semestral,Anual"</formula1>
    </dataValidation>
    <dataValidation type="list" sqref="H42:H47" xr:uid="{00000000-0002-0000-0200-000005000000}">
      <formula1>"Sem resposta,Em negociação,Nova condição proposta,Aceite,Recusado,Não aplicável"</formula1>
    </dataValidation>
    <dataValidation type="list" sqref="I42:I47" xr:uid="{00000000-0002-0000-0200-000006000000}">
      <formula1>"Sim,Não"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E888"/>
  <sheetViews>
    <sheetView showGridLines="0" workbookViewId="0">
      <selection activeCell="B1" sqref="B1:G1"/>
    </sheetView>
  </sheetViews>
  <sheetFormatPr defaultRowHeight="15"/>
  <cols>
    <col min="1" max="1" width="7.75" customWidth="1"/>
    <col min="2" max="2" width="28.125" customWidth="1"/>
    <col min="3" max="3" width="28.5" customWidth="1"/>
    <col min="4" max="4" width="27.875" customWidth="1"/>
    <col min="5" max="5" width="26" customWidth="1"/>
    <col min="6" max="6" width="26.125" customWidth="1"/>
    <col min="7" max="7" width="26.75" customWidth="1"/>
    <col min="8" max="8" width="20.625" style="7" customWidth="1"/>
    <col min="9" max="160" width="9" style="6"/>
    <col min="161" max="161" width="9" style="7"/>
  </cols>
  <sheetData>
    <row r="1" spans="1:8" ht="30" customHeight="1">
      <c r="A1" s="34"/>
      <c r="B1" s="104" t="s">
        <v>81</v>
      </c>
      <c r="C1" s="104"/>
      <c r="D1" s="104"/>
      <c r="E1" s="104"/>
      <c r="F1" s="104"/>
      <c r="G1" s="104"/>
      <c r="H1" s="34"/>
    </row>
    <row r="2" spans="1:8" ht="24" customHeight="1">
      <c r="A2" s="34"/>
      <c r="B2" s="131" t="s">
        <v>82</v>
      </c>
      <c r="C2" s="131"/>
      <c r="D2" s="131"/>
      <c r="E2" s="131"/>
      <c r="F2" s="131"/>
      <c r="G2" s="131"/>
      <c r="H2" s="34"/>
    </row>
    <row r="3" spans="1:8" ht="2.1" customHeight="1">
      <c r="A3" s="34"/>
      <c r="B3" s="33"/>
      <c r="C3" s="33"/>
      <c r="D3" s="33"/>
      <c r="E3" s="33"/>
      <c r="F3" s="33"/>
      <c r="G3" s="33"/>
      <c r="H3" s="34"/>
    </row>
    <row r="4" spans="1:8">
      <c r="A4" s="34"/>
      <c r="B4" s="34"/>
      <c r="C4" s="34"/>
      <c r="D4" s="34"/>
      <c r="E4" s="34"/>
      <c r="F4" s="34"/>
      <c r="G4" s="34"/>
      <c r="H4" s="34"/>
    </row>
    <row r="5" spans="1:8" ht="32.1" customHeight="1">
      <c r="A5" s="34"/>
      <c r="B5" s="132" t="s">
        <v>83</v>
      </c>
      <c r="C5" s="133"/>
      <c r="D5" s="133"/>
      <c r="E5" s="133"/>
      <c r="F5" s="133"/>
      <c r="G5" s="134"/>
      <c r="H5" s="34"/>
    </row>
    <row r="6" spans="1:8" ht="32.1" customHeight="1">
      <c r="A6" s="34"/>
      <c r="B6" s="135"/>
      <c r="C6" s="136"/>
      <c r="D6" s="136"/>
      <c r="E6" s="136"/>
      <c r="F6" s="136"/>
      <c r="G6" s="137"/>
      <c r="H6" s="34"/>
    </row>
    <row r="7" spans="1:8">
      <c r="A7" s="34"/>
      <c r="B7" s="34"/>
      <c r="C7" s="34"/>
      <c r="D7" s="34"/>
      <c r="E7" s="34"/>
      <c r="F7" s="34"/>
      <c r="G7" s="34"/>
      <c r="H7" s="34"/>
    </row>
    <row r="8" spans="1:8" ht="27.95" customHeight="1">
      <c r="A8" s="34"/>
      <c r="B8" s="138" t="s">
        <v>84</v>
      </c>
      <c r="C8" s="138"/>
      <c r="D8" s="138"/>
      <c r="E8" s="138"/>
      <c r="F8" s="138"/>
      <c r="G8" s="138"/>
      <c r="H8" s="34"/>
    </row>
    <row r="9" spans="1:8">
      <c r="A9" s="34"/>
      <c r="B9" s="34"/>
      <c r="C9" s="34"/>
      <c r="D9" s="34"/>
      <c r="E9" s="34"/>
      <c r="F9" s="34"/>
      <c r="G9" s="34"/>
      <c r="H9" s="34"/>
    </row>
    <row r="10" spans="1:8" ht="30" customHeight="1">
      <c r="A10" s="34"/>
      <c r="B10" s="77" t="s">
        <v>85</v>
      </c>
      <c r="C10" s="78" t="s">
        <v>86</v>
      </c>
      <c r="D10" s="78" t="s">
        <v>87</v>
      </c>
      <c r="E10" s="78" t="s">
        <v>88</v>
      </c>
      <c r="F10" s="78" t="s">
        <v>89</v>
      </c>
      <c r="G10" s="79" t="s">
        <v>90</v>
      </c>
      <c r="H10" s="34"/>
    </row>
    <row r="11" spans="1:8" ht="34.5" customHeight="1">
      <c r="A11" s="34"/>
      <c r="B11" s="32" t="s">
        <v>91</v>
      </c>
      <c r="C11" s="83"/>
      <c r="D11" s="84"/>
      <c r="E11" s="84"/>
      <c r="F11" s="84"/>
      <c r="G11" s="85"/>
      <c r="H11" s="34"/>
    </row>
    <row r="12" spans="1:8" ht="51.95" customHeight="1">
      <c r="A12" s="34"/>
      <c r="B12" s="32" t="s">
        <v>92</v>
      </c>
      <c r="C12" s="83"/>
      <c r="D12" s="84"/>
      <c r="E12" s="84"/>
      <c r="F12" s="84"/>
      <c r="G12" s="85"/>
      <c r="H12" s="34"/>
    </row>
    <row r="13" spans="1:8" ht="51.95" customHeight="1">
      <c r="A13" s="34"/>
      <c r="B13" s="32" t="s">
        <v>93</v>
      </c>
      <c r="C13" s="83"/>
      <c r="D13" s="84"/>
      <c r="E13" s="84"/>
      <c r="F13" s="84"/>
      <c r="G13" s="85"/>
      <c r="H13" s="34"/>
    </row>
    <row r="14" spans="1:8" ht="51.95" customHeight="1">
      <c r="A14" s="34"/>
      <c r="B14" s="32" t="s">
        <v>94</v>
      </c>
      <c r="C14" s="83"/>
      <c r="D14" s="84"/>
      <c r="E14" s="84"/>
      <c r="F14" s="84"/>
      <c r="G14" s="85"/>
      <c r="H14" s="34"/>
    </row>
    <row r="15" spans="1:8" ht="57.95" customHeight="1">
      <c r="A15" s="34"/>
      <c r="B15" s="32" t="s">
        <v>95</v>
      </c>
      <c r="C15" s="83"/>
      <c r="D15" s="84"/>
      <c r="E15" s="84"/>
      <c r="F15" s="84"/>
      <c r="G15" s="85"/>
      <c r="H15" s="34"/>
    </row>
    <row r="16" spans="1:8" ht="51.95" customHeight="1">
      <c r="A16" s="34"/>
      <c r="B16" s="32" t="s">
        <v>96</v>
      </c>
      <c r="C16" s="83"/>
      <c r="D16" s="84"/>
      <c r="E16" s="84"/>
      <c r="F16" s="84"/>
      <c r="G16" s="85"/>
      <c r="H16" s="34"/>
    </row>
    <row r="17" spans="1:160" ht="42" customHeight="1">
      <c r="A17" s="34"/>
      <c r="B17" s="32" t="s">
        <v>97</v>
      </c>
      <c r="C17" s="83"/>
      <c r="D17" s="84"/>
      <c r="E17" s="84"/>
      <c r="F17" s="84"/>
      <c r="G17" s="85"/>
      <c r="H17" s="34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1"/>
    </row>
    <row r="18" spans="1:160" ht="27.95" customHeight="1">
      <c r="A18" s="34"/>
      <c r="B18" s="32" t="s">
        <v>98</v>
      </c>
      <c r="C18" s="80"/>
      <c r="D18" s="81"/>
      <c r="E18" s="81"/>
      <c r="F18" s="81"/>
      <c r="G18" s="82"/>
      <c r="H18" s="34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1"/>
    </row>
    <row r="19" spans="1:160" ht="51.95" customHeight="1">
      <c r="A19" s="34"/>
      <c r="B19" s="32" t="s">
        <v>99</v>
      </c>
      <c r="C19" s="83"/>
      <c r="D19" s="84"/>
      <c r="E19" s="84"/>
      <c r="F19" s="84"/>
      <c r="G19" s="85"/>
      <c r="H19" s="34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</row>
    <row r="20" spans="1:160" ht="57.95" customHeight="1">
      <c r="A20" s="34"/>
      <c r="B20" s="32" t="s">
        <v>100</v>
      </c>
      <c r="C20" s="83"/>
      <c r="D20" s="84"/>
      <c r="E20" s="84"/>
      <c r="F20" s="84"/>
      <c r="G20" s="85"/>
      <c r="H20" s="34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1"/>
    </row>
    <row r="21" spans="1:160">
      <c r="A21" s="34"/>
      <c r="B21" s="34"/>
      <c r="C21" s="34"/>
      <c r="D21" s="34"/>
      <c r="E21" s="34"/>
      <c r="F21" s="34"/>
      <c r="G21" s="34"/>
      <c r="H21" s="34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51"/>
    </row>
    <row r="22" spans="1:160" ht="24" customHeight="1">
      <c r="A22" s="34"/>
      <c r="B22" s="139" t="s">
        <v>101</v>
      </c>
      <c r="C22" s="139"/>
      <c r="D22" s="139"/>
      <c r="E22" s="139"/>
      <c r="F22" s="139"/>
      <c r="G22" s="139"/>
      <c r="H22" s="34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1"/>
    </row>
    <row r="23" spans="1:160" ht="39.950000000000003" customHeight="1">
      <c r="A23" s="34"/>
      <c r="B23" s="146" t="s">
        <v>102</v>
      </c>
      <c r="C23" s="147"/>
      <c r="D23" s="148"/>
      <c r="E23" s="149"/>
      <c r="F23" s="149"/>
      <c r="G23" s="150"/>
      <c r="H23" s="34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  <c r="FD23" s="51"/>
    </row>
    <row r="24" spans="1:160" ht="39.950000000000003" customHeight="1">
      <c r="A24" s="34"/>
      <c r="B24" s="146" t="s">
        <v>103</v>
      </c>
      <c r="C24" s="147"/>
      <c r="D24" s="151"/>
      <c r="E24" s="152"/>
      <c r="F24" s="152"/>
      <c r="G24" s="153"/>
      <c r="H24" s="34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1"/>
    </row>
    <row r="25" spans="1:160" ht="39.950000000000003" customHeight="1">
      <c r="A25" s="34"/>
      <c r="B25" s="146" t="s">
        <v>104</v>
      </c>
      <c r="C25" s="147"/>
      <c r="D25" s="151"/>
      <c r="E25" s="152"/>
      <c r="F25" s="152"/>
      <c r="G25" s="153"/>
      <c r="H25" s="34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</row>
    <row r="26" spans="1:160" ht="39.950000000000003" customHeight="1">
      <c r="A26" s="34"/>
      <c r="B26" s="146" t="s">
        <v>105</v>
      </c>
      <c r="C26" s="147"/>
      <c r="D26" s="148"/>
      <c r="E26" s="149"/>
      <c r="F26" s="149"/>
      <c r="G26" s="150"/>
      <c r="H26" s="34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1"/>
    </row>
    <row r="27" spans="1:160" ht="39.950000000000003" customHeight="1">
      <c r="A27" s="34"/>
      <c r="B27" s="146" t="s">
        <v>106</v>
      </c>
      <c r="C27" s="147"/>
      <c r="D27" s="148"/>
      <c r="E27" s="149"/>
      <c r="F27" s="149"/>
      <c r="G27" s="150"/>
      <c r="H27" s="34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1"/>
    </row>
    <row r="28" spans="1:160">
      <c r="A28" s="34"/>
      <c r="B28" s="34"/>
      <c r="C28" s="34"/>
      <c r="D28" s="34"/>
      <c r="E28" s="34"/>
      <c r="F28" s="34"/>
      <c r="G28" s="34"/>
      <c r="H28" s="34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</row>
    <row r="29" spans="1:160" ht="33.950000000000003" customHeight="1">
      <c r="A29" s="34"/>
      <c r="B29" s="140" t="s">
        <v>107</v>
      </c>
      <c r="C29" s="141"/>
      <c r="D29" s="141"/>
      <c r="E29" s="141"/>
      <c r="F29" s="141"/>
      <c r="G29" s="142"/>
      <c r="H29" s="34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  <c r="ET29" s="51"/>
      <c r="EU29" s="51"/>
      <c r="EV29" s="51"/>
      <c r="EW29" s="51"/>
      <c r="EX29" s="51"/>
      <c r="EY29" s="51"/>
      <c r="EZ29" s="51"/>
      <c r="FA29" s="51"/>
      <c r="FB29" s="51"/>
      <c r="FC29" s="51"/>
      <c r="FD29" s="51"/>
    </row>
    <row r="30" spans="1:160" ht="33.950000000000003" customHeight="1">
      <c r="A30" s="34"/>
      <c r="B30" s="143"/>
      <c r="C30" s="144"/>
      <c r="D30" s="144"/>
      <c r="E30" s="144"/>
      <c r="F30" s="144"/>
      <c r="G30" s="145"/>
      <c r="H30" s="34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  <c r="FD30" s="51"/>
    </row>
    <row r="31" spans="1:160">
      <c r="A31" s="34"/>
      <c r="B31" s="34"/>
      <c r="C31" s="34"/>
      <c r="D31" s="34"/>
      <c r="E31" s="34"/>
      <c r="F31" s="34"/>
      <c r="G31" s="34"/>
      <c r="H31" s="34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  <c r="ET31" s="51"/>
      <c r="EU31" s="51"/>
      <c r="EV31" s="51"/>
      <c r="EW31" s="51"/>
      <c r="EX31" s="51"/>
      <c r="EY31" s="51"/>
      <c r="EZ31" s="51"/>
      <c r="FA31" s="51"/>
      <c r="FB31" s="51"/>
      <c r="FC31" s="51"/>
      <c r="FD31" s="51"/>
    </row>
    <row r="32" spans="1:160" s="7" customFormat="1">
      <c r="A32" s="34"/>
      <c r="B32" s="34"/>
      <c r="C32" s="34"/>
      <c r="D32" s="34"/>
      <c r="E32" s="34"/>
      <c r="F32" s="34"/>
      <c r="G32" s="34"/>
      <c r="H32" s="34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</row>
    <row r="33" s="6" customFormat="1"/>
    <row r="34" s="6" customFormat="1"/>
    <row r="35" s="6" customFormat="1"/>
    <row r="36" s="6" customFormat="1"/>
    <row r="37" s="6" customFormat="1"/>
    <row r="38" s="6" customFormat="1"/>
    <row r="39" s="6" customFormat="1"/>
    <row r="40" s="6" customFormat="1"/>
    <row r="41" s="6" customFormat="1"/>
    <row r="42" s="6" customFormat="1"/>
    <row r="43" s="6" customFormat="1"/>
    <row r="44" s="6" customFormat="1"/>
    <row r="45" s="6" customFormat="1"/>
    <row r="46" s="6" customFormat="1"/>
    <row r="47" s="6" customFormat="1"/>
    <row r="48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  <row r="141" s="6" customFormat="1"/>
    <row r="142" s="6" customFormat="1"/>
    <row r="143" s="6" customFormat="1"/>
    <row r="144" s="6" customFormat="1"/>
    <row r="145" s="6" customFormat="1"/>
    <row r="146" s="6" customFormat="1"/>
    <row r="147" s="6" customFormat="1"/>
    <row r="148" s="6" customFormat="1"/>
    <row r="149" s="6" customFormat="1"/>
    <row r="150" s="6" customFormat="1"/>
    <row r="151" s="6" customFormat="1"/>
    <row r="152" s="6" customFormat="1"/>
    <row r="153" s="6" customFormat="1"/>
    <row r="154" s="6" customFormat="1"/>
    <row r="155" s="6" customFormat="1"/>
    <row r="156" s="6" customFormat="1"/>
    <row r="157" s="6" customFormat="1"/>
    <row r="158" s="6" customFormat="1"/>
    <row r="159" s="6" customFormat="1"/>
    <row r="160" s="6" customFormat="1"/>
    <row r="161" s="6" customFormat="1"/>
    <row r="162" s="6" customFormat="1"/>
    <row r="163" s="6" customFormat="1"/>
    <row r="164" s="6" customFormat="1"/>
    <row r="165" s="6" customFormat="1"/>
    <row r="166" s="6" customFormat="1"/>
    <row r="167" s="6" customFormat="1"/>
    <row r="168" s="6" customFormat="1"/>
    <row r="169" s="6" customFormat="1"/>
    <row r="170" s="6" customFormat="1"/>
    <row r="171" s="6" customFormat="1"/>
    <row r="172" s="6" customFormat="1"/>
    <row r="173" s="6" customFormat="1"/>
    <row r="174" s="6" customFormat="1"/>
    <row r="175" s="6" customFormat="1"/>
    <row r="176" s="6" customFormat="1"/>
    <row r="177" s="6" customFormat="1"/>
    <row r="178" s="6" customFormat="1"/>
    <row r="179" s="6" customFormat="1"/>
    <row r="180" s="6" customFormat="1"/>
    <row r="181" s="6" customFormat="1"/>
    <row r="182" s="6" customFormat="1"/>
    <row r="183" s="6" customFormat="1"/>
    <row r="184" s="6" customFormat="1"/>
    <row r="185" s="6" customFormat="1"/>
    <row r="186" s="6" customFormat="1"/>
    <row r="187" s="6" customFormat="1"/>
    <row r="188" s="6" customFormat="1"/>
    <row r="189" s="6" customFormat="1"/>
    <row r="190" s="6" customFormat="1"/>
    <row r="191" s="6" customFormat="1"/>
    <row r="192" s="6" customFormat="1"/>
    <row r="193" s="6" customFormat="1"/>
    <row r="194" s="6" customFormat="1"/>
    <row r="195" s="6" customFormat="1"/>
    <row r="196" s="6" customFormat="1"/>
    <row r="197" s="6" customFormat="1"/>
    <row r="198" s="6" customFormat="1"/>
    <row r="199" s="6" customFormat="1"/>
    <row r="200" s="6" customFormat="1"/>
    <row r="201" s="6" customFormat="1"/>
    <row r="202" s="6" customFormat="1"/>
    <row r="203" s="6" customFormat="1"/>
    <row r="204" s="6" customFormat="1"/>
    <row r="205" s="6" customFormat="1"/>
    <row r="206" s="6" customFormat="1"/>
    <row r="207" s="6" customFormat="1"/>
    <row r="208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pans="9:160" s="6" customFormat="1">
      <c r="I881" s="51"/>
      <c r="J881" s="51"/>
      <c r="K881" s="51"/>
      <c r="L881" s="51"/>
      <c r="M881" s="51"/>
      <c r="N881" s="51"/>
      <c r="O881" s="51"/>
      <c r="P881" s="51"/>
      <c r="Q881" s="51"/>
      <c r="R881" s="51"/>
      <c r="S881" s="51"/>
      <c r="T881" s="51"/>
      <c r="U881" s="51"/>
      <c r="V881" s="51"/>
      <c r="W881" s="51"/>
      <c r="X881" s="51"/>
      <c r="Y881" s="51"/>
      <c r="Z881" s="51"/>
      <c r="AA881" s="51"/>
      <c r="AB881" s="51"/>
      <c r="AC881" s="51"/>
      <c r="AD881" s="51"/>
      <c r="AE881" s="51"/>
      <c r="AF881" s="51"/>
      <c r="AG881" s="51"/>
      <c r="AH881" s="51"/>
      <c r="AI881" s="51"/>
      <c r="AJ881" s="51"/>
      <c r="AK881" s="51"/>
      <c r="AL881" s="51"/>
      <c r="AM881" s="51"/>
      <c r="AN881" s="51"/>
      <c r="AO881" s="51"/>
      <c r="AP881" s="51"/>
      <c r="AQ881" s="51"/>
      <c r="AR881" s="51"/>
      <c r="AS881" s="51"/>
      <c r="AT881" s="51"/>
      <c r="AU881" s="51"/>
      <c r="AV881" s="51"/>
      <c r="AW881" s="51"/>
      <c r="AX881" s="51"/>
      <c r="AY881" s="51"/>
      <c r="AZ881" s="51"/>
      <c r="BA881" s="51"/>
      <c r="BB881" s="51"/>
      <c r="BC881" s="51"/>
      <c r="BD881" s="51"/>
      <c r="BE881" s="51"/>
      <c r="BF881" s="51"/>
      <c r="BG881" s="51"/>
      <c r="BH881" s="51"/>
      <c r="BI881" s="51"/>
      <c r="BJ881" s="51"/>
      <c r="BK881" s="51"/>
      <c r="BL881" s="51"/>
      <c r="BM881" s="51"/>
      <c r="BN881" s="51"/>
      <c r="BO881" s="51"/>
      <c r="BP881" s="51"/>
      <c r="BQ881" s="51"/>
      <c r="BR881" s="51"/>
      <c r="BS881" s="51"/>
      <c r="BT881" s="51"/>
      <c r="BU881" s="51"/>
      <c r="BV881" s="51"/>
      <c r="BW881" s="51"/>
      <c r="BX881" s="51"/>
      <c r="BY881" s="51"/>
      <c r="BZ881" s="51"/>
      <c r="CA881" s="51"/>
      <c r="CB881" s="51"/>
      <c r="CC881" s="51"/>
      <c r="CD881" s="51"/>
      <c r="CE881" s="51"/>
      <c r="CF881" s="51"/>
      <c r="CG881" s="51"/>
      <c r="CH881" s="51"/>
      <c r="CI881" s="51"/>
      <c r="CJ881" s="51"/>
      <c r="CK881" s="51"/>
      <c r="CL881" s="51"/>
      <c r="CM881" s="51"/>
      <c r="CN881" s="51"/>
      <c r="CO881" s="51"/>
      <c r="CP881" s="51"/>
      <c r="CQ881" s="51"/>
      <c r="CR881" s="51"/>
      <c r="CS881" s="51"/>
      <c r="CT881" s="51"/>
      <c r="CU881" s="51"/>
      <c r="CV881" s="51"/>
      <c r="CW881" s="51"/>
      <c r="CX881" s="51"/>
      <c r="CY881" s="51"/>
      <c r="CZ881" s="51"/>
      <c r="DA881" s="51"/>
      <c r="DB881" s="51"/>
      <c r="DC881" s="51"/>
      <c r="DD881" s="51"/>
      <c r="DE881" s="51"/>
      <c r="DF881" s="51"/>
      <c r="DG881" s="51"/>
      <c r="DH881" s="51"/>
      <c r="DI881" s="51"/>
      <c r="DJ881" s="51"/>
      <c r="DK881" s="51"/>
      <c r="DL881" s="51"/>
      <c r="DM881" s="51"/>
      <c r="DN881" s="51"/>
      <c r="DO881" s="51"/>
      <c r="DP881" s="51"/>
      <c r="DQ881" s="51"/>
      <c r="DR881" s="51"/>
      <c r="DS881" s="51"/>
      <c r="DT881" s="51"/>
      <c r="DU881" s="51"/>
      <c r="DV881" s="51"/>
      <c r="DW881" s="51"/>
      <c r="DX881" s="51"/>
      <c r="DY881" s="51"/>
      <c r="DZ881" s="51"/>
      <c r="EA881" s="51"/>
      <c r="EB881" s="51"/>
      <c r="EC881" s="51"/>
      <c r="ED881" s="51"/>
      <c r="EE881" s="51"/>
      <c r="EF881" s="51"/>
      <c r="EG881" s="51"/>
      <c r="EH881" s="51"/>
      <c r="EI881" s="51"/>
      <c r="EJ881" s="51"/>
      <c r="EK881" s="51"/>
      <c r="EL881" s="51"/>
      <c r="EM881" s="51"/>
      <c r="EN881" s="51"/>
      <c r="EO881" s="51"/>
      <c r="EP881" s="51"/>
      <c r="EQ881" s="51"/>
      <c r="ER881" s="51"/>
      <c r="ES881" s="51"/>
      <c r="ET881" s="51"/>
      <c r="EU881" s="51"/>
      <c r="EV881" s="51"/>
      <c r="EW881" s="51"/>
      <c r="EX881" s="51"/>
      <c r="EY881" s="51"/>
      <c r="EZ881" s="51"/>
      <c r="FA881" s="51"/>
      <c r="FB881" s="51"/>
      <c r="FC881" s="51"/>
      <c r="FD881" s="51"/>
    </row>
    <row r="882" spans="9:160" s="6" customFormat="1">
      <c r="I882" s="51"/>
      <c r="J882" s="51"/>
      <c r="K882" s="51"/>
      <c r="L882" s="51"/>
      <c r="M882" s="51"/>
      <c r="N882" s="51"/>
      <c r="O882" s="51"/>
      <c r="P882" s="51"/>
      <c r="Q882" s="51"/>
      <c r="R882" s="51"/>
      <c r="S882" s="51"/>
      <c r="T882" s="51"/>
      <c r="U882" s="51"/>
      <c r="V882" s="51"/>
      <c r="W882" s="51"/>
      <c r="X882" s="51"/>
      <c r="Y882" s="51"/>
      <c r="Z882" s="51"/>
      <c r="AA882" s="51"/>
      <c r="AB882" s="51"/>
      <c r="AC882" s="51"/>
      <c r="AD882" s="51"/>
      <c r="AE882" s="51"/>
      <c r="AF882" s="51"/>
      <c r="AG882" s="51"/>
      <c r="AH882" s="51"/>
      <c r="AI882" s="51"/>
      <c r="AJ882" s="51"/>
      <c r="AK882" s="51"/>
      <c r="AL882" s="51"/>
      <c r="AM882" s="51"/>
      <c r="AN882" s="51"/>
      <c r="AO882" s="51"/>
      <c r="AP882" s="51"/>
      <c r="AQ882" s="51"/>
      <c r="AR882" s="51"/>
      <c r="AS882" s="51"/>
      <c r="AT882" s="51"/>
      <c r="AU882" s="51"/>
      <c r="AV882" s="51"/>
      <c r="AW882" s="51"/>
      <c r="AX882" s="51"/>
      <c r="AY882" s="51"/>
      <c r="AZ882" s="51"/>
      <c r="BA882" s="51"/>
      <c r="BB882" s="51"/>
      <c r="BC882" s="51"/>
      <c r="BD882" s="51"/>
      <c r="BE882" s="51"/>
      <c r="BF882" s="51"/>
      <c r="BG882" s="51"/>
      <c r="BH882" s="51"/>
      <c r="BI882" s="51"/>
      <c r="BJ882" s="51"/>
      <c r="BK882" s="51"/>
      <c r="BL882" s="51"/>
      <c r="BM882" s="51"/>
      <c r="BN882" s="51"/>
      <c r="BO882" s="51"/>
      <c r="BP882" s="51"/>
      <c r="BQ882" s="51"/>
      <c r="BR882" s="51"/>
      <c r="BS882" s="51"/>
      <c r="BT882" s="51"/>
      <c r="BU882" s="51"/>
      <c r="BV882" s="51"/>
      <c r="BW882" s="51"/>
      <c r="BX882" s="51"/>
      <c r="BY882" s="51"/>
      <c r="BZ882" s="51"/>
      <c r="CA882" s="51"/>
      <c r="CB882" s="51"/>
      <c r="CC882" s="51"/>
      <c r="CD882" s="51"/>
      <c r="CE882" s="51"/>
      <c r="CF882" s="51"/>
      <c r="CG882" s="51"/>
      <c r="CH882" s="51"/>
      <c r="CI882" s="51"/>
      <c r="CJ882" s="51"/>
      <c r="CK882" s="51"/>
      <c r="CL882" s="51"/>
      <c r="CM882" s="51"/>
      <c r="CN882" s="51"/>
      <c r="CO882" s="51"/>
      <c r="CP882" s="51"/>
      <c r="CQ882" s="51"/>
      <c r="CR882" s="51"/>
      <c r="CS882" s="51"/>
      <c r="CT882" s="51"/>
      <c r="CU882" s="51"/>
      <c r="CV882" s="51"/>
      <c r="CW882" s="51"/>
      <c r="CX882" s="51"/>
      <c r="CY882" s="51"/>
      <c r="CZ882" s="51"/>
      <c r="DA882" s="51"/>
      <c r="DB882" s="51"/>
      <c r="DC882" s="51"/>
      <c r="DD882" s="51"/>
      <c r="DE882" s="51"/>
      <c r="DF882" s="51"/>
      <c r="DG882" s="51"/>
      <c r="DH882" s="51"/>
      <c r="DI882" s="51"/>
      <c r="DJ882" s="51"/>
      <c r="DK882" s="51"/>
      <c r="DL882" s="51"/>
      <c r="DM882" s="51"/>
      <c r="DN882" s="51"/>
      <c r="DO882" s="51"/>
      <c r="DP882" s="51"/>
      <c r="DQ882" s="51"/>
      <c r="DR882" s="51"/>
      <c r="DS882" s="51"/>
      <c r="DT882" s="51"/>
      <c r="DU882" s="51"/>
      <c r="DV882" s="51"/>
      <c r="DW882" s="51"/>
      <c r="DX882" s="51"/>
      <c r="DY882" s="51"/>
      <c r="DZ882" s="51"/>
      <c r="EA882" s="51"/>
      <c r="EB882" s="51"/>
      <c r="EC882" s="51"/>
      <c r="ED882" s="51"/>
      <c r="EE882" s="51"/>
      <c r="EF882" s="51"/>
      <c r="EG882" s="51"/>
      <c r="EH882" s="51"/>
      <c r="EI882" s="51"/>
      <c r="EJ882" s="51"/>
      <c r="EK882" s="51"/>
      <c r="EL882" s="51"/>
      <c r="EM882" s="51"/>
      <c r="EN882" s="51"/>
      <c r="EO882" s="51"/>
      <c r="EP882" s="51"/>
      <c r="EQ882" s="51"/>
      <c r="ER882" s="51"/>
      <c r="ES882" s="51"/>
      <c r="ET882" s="51"/>
      <c r="EU882" s="51"/>
      <c r="EV882" s="51"/>
      <c r="EW882" s="51"/>
      <c r="EX882" s="51"/>
      <c r="EY882" s="51"/>
      <c r="EZ882" s="51"/>
      <c r="FA882" s="51"/>
      <c r="FB882" s="51"/>
      <c r="FC882" s="51"/>
      <c r="FD882" s="51"/>
    </row>
    <row r="883" spans="9:160" s="6" customFormat="1">
      <c r="I883" s="51"/>
      <c r="J883" s="51"/>
      <c r="K883" s="51"/>
      <c r="L883" s="51"/>
      <c r="M883" s="51"/>
      <c r="N883" s="51"/>
      <c r="O883" s="51"/>
      <c r="P883" s="51"/>
      <c r="Q883" s="51"/>
      <c r="R883" s="51"/>
      <c r="S883" s="51"/>
      <c r="T883" s="51"/>
      <c r="U883" s="51"/>
      <c r="V883" s="51"/>
      <c r="W883" s="51"/>
      <c r="X883" s="51"/>
      <c r="Y883" s="51"/>
      <c r="Z883" s="51"/>
      <c r="AA883" s="51"/>
      <c r="AB883" s="51"/>
      <c r="AC883" s="51"/>
      <c r="AD883" s="51"/>
      <c r="AE883" s="51"/>
      <c r="AF883" s="51"/>
      <c r="AG883" s="51"/>
      <c r="AH883" s="51"/>
      <c r="AI883" s="51"/>
      <c r="AJ883" s="51"/>
      <c r="AK883" s="51"/>
      <c r="AL883" s="51"/>
      <c r="AM883" s="51"/>
      <c r="AN883" s="51"/>
      <c r="AO883" s="51"/>
      <c r="AP883" s="51"/>
      <c r="AQ883" s="51"/>
      <c r="AR883" s="51"/>
      <c r="AS883" s="51"/>
      <c r="AT883" s="51"/>
      <c r="AU883" s="51"/>
      <c r="AV883" s="51"/>
      <c r="AW883" s="51"/>
      <c r="AX883" s="51"/>
      <c r="AY883" s="51"/>
      <c r="AZ883" s="51"/>
      <c r="BA883" s="51"/>
      <c r="BB883" s="51"/>
      <c r="BC883" s="51"/>
      <c r="BD883" s="51"/>
      <c r="BE883" s="51"/>
      <c r="BF883" s="51"/>
      <c r="BG883" s="51"/>
      <c r="BH883" s="51"/>
      <c r="BI883" s="51"/>
      <c r="BJ883" s="51"/>
      <c r="BK883" s="51"/>
      <c r="BL883" s="51"/>
      <c r="BM883" s="51"/>
      <c r="BN883" s="51"/>
      <c r="BO883" s="51"/>
      <c r="BP883" s="51"/>
      <c r="BQ883" s="51"/>
      <c r="BR883" s="51"/>
      <c r="BS883" s="51"/>
      <c r="BT883" s="51"/>
      <c r="BU883" s="51"/>
      <c r="BV883" s="51"/>
      <c r="BW883" s="51"/>
      <c r="BX883" s="51"/>
      <c r="BY883" s="51"/>
      <c r="BZ883" s="51"/>
      <c r="CA883" s="51"/>
      <c r="CB883" s="51"/>
      <c r="CC883" s="51"/>
      <c r="CD883" s="51"/>
      <c r="CE883" s="51"/>
      <c r="CF883" s="51"/>
      <c r="CG883" s="51"/>
      <c r="CH883" s="51"/>
      <c r="CI883" s="51"/>
      <c r="CJ883" s="51"/>
      <c r="CK883" s="51"/>
      <c r="CL883" s="51"/>
      <c r="CM883" s="51"/>
      <c r="CN883" s="51"/>
      <c r="CO883" s="51"/>
      <c r="CP883" s="51"/>
      <c r="CQ883" s="51"/>
      <c r="CR883" s="51"/>
      <c r="CS883" s="51"/>
      <c r="CT883" s="51"/>
      <c r="CU883" s="51"/>
      <c r="CV883" s="51"/>
      <c r="CW883" s="51"/>
      <c r="CX883" s="51"/>
      <c r="CY883" s="51"/>
      <c r="CZ883" s="51"/>
      <c r="DA883" s="51"/>
      <c r="DB883" s="51"/>
      <c r="DC883" s="51"/>
      <c r="DD883" s="51"/>
      <c r="DE883" s="51"/>
      <c r="DF883" s="51"/>
      <c r="DG883" s="51"/>
      <c r="DH883" s="51"/>
      <c r="DI883" s="51"/>
      <c r="DJ883" s="51"/>
      <c r="DK883" s="51"/>
      <c r="DL883" s="51"/>
      <c r="DM883" s="51"/>
      <c r="DN883" s="51"/>
      <c r="DO883" s="51"/>
      <c r="DP883" s="51"/>
      <c r="DQ883" s="51"/>
      <c r="DR883" s="51"/>
      <c r="DS883" s="51"/>
      <c r="DT883" s="51"/>
      <c r="DU883" s="51"/>
      <c r="DV883" s="51"/>
      <c r="DW883" s="51"/>
      <c r="DX883" s="51"/>
      <c r="DY883" s="51"/>
      <c r="DZ883" s="51"/>
      <c r="EA883" s="51"/>
      <c r="EB883" s="51"/>
      <c r="EC883" s="51"/>
      <c r="ED883" s="51"/>
      <c r="EE883" s="51"/>
      <c r="EF883" s="51"/>
      <c r="EG883" s="51"/>
      <c r="EH883" s="51"/>
      <c r="EI883" s="51"/>
      <c r="EJ883" s="51"/>
      <c r="EK883" s="51"/>
      <c r="EL883" s="51"/>
      <c r="EM883" s="51"/>
      <c r="EN883" s="51"/>
      <c r="EO883" s="51"/>
      <c r="EP883" s="51"/>
      <c r="EQ883" s="51"/>
      <c r="ER883" s="51"/>
      <c r="ES883" s="51"/>
      <c r="ET883" s="51"/>
      <c r="EU883" s="51"/>
      <c r="EV883" s="51"/>
      <c r="EW883" s="51"/>
      <c r="EX883" s="51"/>
      <c r="EY883" s="51"/>
      <c r="EZ883" s="51"/>
      <c r="FA883" s="51"/>
      <c r="FB883" s="51"/>
      <c r="FC883" s="51"/>
      <c r="FD883" s="51"/>
    </row>
    <row r="884" spans="9:160" s="6" customFormat="1">
      <c r="I884" s="51"/>
      <c r="J884" s="51"/>
      <c r="K884" s="51"/>
      <c r="L884" s="51"/>
      <c r="M884" s="51"/>
      <c r="N884" s="51"/>
      <c r="O884" s="51"/>
      <c r="P884" s="51"/>
      <c r="Q884" s="51"/>
      <c r="R884" s="51"/>
      <c r="S884" s="51"/>
      <c r="T884" s="51"/>
      <c r="U884" s="51"/>
      <c r="V884" s="51"/>
      <c r="W884" s="51"/>
      <c r="X884" s="51"/>
      <c r="Y884" s="51"/>
      <c r="Z884" s="51"/>
      <c r="AA884" s="51"/>
      <c r="AB884" s="51"/>
      <c r="AC884" s="51"/>
      <c r="AD884" s="51"/>
      <c r="AE884" s="51"/>
      <c r="AF884" s="51"/>
      <c r="AG884" s="51"/>
      <c r="AH884" s="51"/>
      <c r="AI884" s="51"/>
      <c r="AJ884" s="51"/>
      <c r="AK884" s="51"/>
      <c r="AL884" s="51"/>
      <c r="AM884" s="51"/>
      <c r="AN884" s="51"/>
      <c r="AO884" s="51"/>
      <c r="AP884" s="51"/>
      <c r="AQ884" s="51"/>
      <c r="AR884" s="51"/>
      <c r="AS884" s="51"/>
      <c r="AT884" s="51"/>
      <c r="AU884" s="51"/>
      <c r="AV884" s="51"/>
      <c r="AW884" s="51"/>
      <c r="AX884" s="51"/>
      <c r="AY884" s="51"/>
      <c r="AZ884" s="51"/>
      <c r="BA884" s="51"/>
      <c r="BB884" s="51"/>
      <c r="BC884" s="51"/>
      <c r="BD884" s="51"/>
      <c r="BE884" s="51"/>
      <c r="BF884" s="51"/>
      <c r="BG884" s="51"/>
      <c r="BH884" s="51"/>
      <c r="BI884" s="51"/>
      <c r="BJ884" s="51"/>
      <c r="BK884" s="51"/>
      <c r="BL884" s="51"/>
      <c r="BM884" s="51"/>
      <c r="BN884" s="51"/>
      <c r="BO884" s="51"/>
      <c r="BP884" s="51"/>
      <c r="BQ884" s="51"/>
      <c r="BR884" s="51"/>
      <c r="BS884" s="51"/>
      <c r="BT884" s="51"/>
      <c r="BU884" s="51"/>
      <c r="BV884" s="51"/>
      <c r="BW884" s="51"/>
      <c r="BX884" s="51"/>
      <c r="BY884" s="51"/>
      <c r="BZ884" s="51"/>
      <c r="CA884" s="51"/>
      <c r="CB884" s="51"/>
      <c r="CC884" s="51"/>
      <c r="CD884" s="51"/>
      <c r="CE884" s="51"/>
      <c r="CF884" s="51"/>
      <c r="CG884" s="51"/>
      <c r="CH884" s="51"/>
      <c r="CI884" s="51"/>
      <c r="CJ884" s="51"/>
      <c r="CK884" s="51"/>
      <c r="CL884" s="51"/>
      <c r="CM884" s="51"/>
      <c r="CN884" s="51"/>
      <c r="CO884" s="51"/>
      <c r="CP884" s="51"/>
      <c r="CQ884" s="51"/>
      <c r="CR884" s="51"/>
      <c r="CS884" s="51"/>
      <c r="CT884" s="51"/>
      <c r="CU884" s="51"/>
      <c r="CV884" s="51"/>
      <c r="CW884" s="51"/>
      <c r="CX884" s="51"/>
      <c r="CY884" s="51"/>
      <c r="CZ884" s="51"/>
      <c r="DA884" s="51"/>
      <c r="DB884" s="51"/>
      <c r="DC884" s="51"/>
      <c r="DD884" s="51"/>
      <c r="DE884" s="51"/>
      <c r="DF884" s="51"/>
      <c r="DG884" s="51"/>
      <c r="DH884" s="51"/>
      <c r="DI884" s="51"/>
      <c r="DJ884" s="51"/>
      <c r="DK884" s="51"/>
      <c r="DL884" s="51"/>
      <c r="DM884" s="51"/>
      <c r="DN884" s="51"/>
      <c r="DO884" s="51"/>
      <c r="DP884" s="51"/>
      <c r="DQ884" s="51"/>
      <c r="DR884" s="51"/>
      <c r="DS884" s="51"/>
      <c r="DT884" s="51"/>
      <c r="DU884" s="51"/>
      <c r="DV884" s="51"/>
      <c r="DW884" s="51"/>
      <c r="DX884" s="51"/>
      <c r="DY884" s="51"/>
      <c r="DZ884" s="51"/>
      <c r="EA884" s="51"/>
      <c r="EB884" s="51"/>
      <c r="EC884" s="51"/>
      <c r="ED884" s="51"/>
      <c r="EE884" s="51"/>
      <c r="EF884" s="51"/>
      <c r="EG884" s="51"/>
      <c r="EH884" s="51"/>
      <c r="EI884" s="51"/>
      <c r="EJ884" s="51"/>
      <c r="EK884" s="51"/>
      <c r="EL884" s="51"/>
      <c r="EM884" s="51"/>
      <c r="EN884" s="51"/>
      <c r="EO884" s="51"/>
      <c r="EP884" s="51"/>
      <c r="EQ884" s="51"/>
      <c r="ER884" s="51"/>
      <c r="ES884" s="51"/>
      <c r="ET884" s="51"/>
      <c r="EU884" s="51"/>
      <c r="EV884" s="51"/>
      <c r="EW884" s="51"/>
      <c r="EX884" s="51"/>
      <c r="EY884" s="51"/>
      <c r="EZ884" s="51"/>
      <c r="FA884" s="51"/>
      <c r="FB884" s="51"/>
      <c r="FC884" s="51"/>
      <c r="FD884" s="51"/>
    </row>
    <row r="885" spans="9:160" s="6" customFormat="1">
      <c r="I885" s="51"/>
      <c r="J885" s="51"/>
      <c r="K885" s="51"/>
      <c r="L885" s="51"/>
      <c r="M885" s="51"/>
      <c r="N885" s="51"/>
      <c r="O885" s="51"/>
      <c r="P885" s="51"/>
      <c r="Q885" s="51"/>
      <c r="R885" s="51"/>
      <c r="S885" s="51"/>
      <c r="T885" s="51"/>
      <c r="U885" s="51"/>
      <c r="V885" s="51"/>
      <c r="W885" s="51"/>
      <c r="X885" s="51"/>
      <c r="Y885" s="51"/>
      <c r="Z885" s="51"/>
      <c r="AA885" s="51"/>
      <c r="AB885" s="51"/>
      <c r="AC885" s="51"/>
      <c r="AD885" s="51"/>
      <c r="AE885" s="51"/>
      <c r="AF885" s="51"/>
      <c r="AG885" s="51"/>
      <c r="AH885" s="51"/>
      <c r="AI885" s="51"/>
      <c r="AJ885" s="51"/>
      <c r="AK885" s="51"/>
      <c r="AL885" s="51"/>
      <c r="AM885" s="51"/>
      <c r="AN885" s="51"/>
      <c r="AO885" s="51"/>
      <c r="AP885" s="51"/>
      <c r="AQ885" s="51"/>
      <c r="AR885" s="51"/>
      <c r="AS885" s="51"/>
      <c r="AT885" s="51"/>
      <c r="AU885" s="51"/>
      <c r="AV885" s="51"/>
      <c r="AW885" s="51"/>
      <c r="AX885" s="51"/>
      <c r="AY885" s="51"/>
      <c r="AZ885" s="51"/>
      <c r="BA885" s="51"/>
      <c r="BB885" s="51"/>
      <c r="BC885" s="51"/>
      <c r="BD885" s="51"/>
      <c r="BE885" s="51"/>
      <c r="BF885" s="51"/>
      <c r="BG885" s="51"/>
      <c r="BH885" s="51"/>
      <c r="BI885" s="51"/>
      <c r="BJ885" s="51"/>
      <c r="BK885" s="51"/>
      <c r="BL885" s="51"/>
      <c r="BM885" s="51"/>
      <c r="BN885" s="51"/>
      <c r="BO885" s="51"/>
      <c r="BP885" s="51"/>
      <c r="BQ885" s="51"/>
      <c r="BR885" s="51"/>
      <c r="BS885" s="51"/>
      <c r="BT885" s="51"/>
      <c r="BU885" s="51"/>
      <c r="BV885" s="51"/>
      <c r="BW885" s="51"/>
      <c r="BX885" s="51"/>
      <c r="BY885" s="51"/>
      <c r="BZ885" s="51"/>
      <c r="CA885" s="51"/>
      <c r="CB885" s="51"/>
      <c r="CC885" s="51"/>
      <c r="CD885" s="51"/>
      <c r="CE885" s="51"/>
      <c r="CF885" s="51"/>
      <c r="CG885" s="51"/>
      <c r="CH885" s="51"/>
      <c r="CI885" s="51"/>
      <c r="CJ885" s="51"/>
      <c r="CK885" s="51"/>
      <c r="CL885" s="51"/>
      <c r="CM885" s="51"/>
      <c r="CN885" s="51"/>
      <c r="CO885" s="51"/>
      <c r="CP885" s="51"/>
      <c r="CQ885" s="51"/>
      <c r="CR885" s="51"/>
      <c r="CS885" s="51"/>
      <c r="CT885" s="51"/>
      <c r="CU885" s="51"/>
      <c r="CV885" s="51"/>
      <c r="CW885" s="51"/>
      <c r="CX885" s="51"/>
      <c r="CY885" s="51"/>
      <c r="CZ885" s="51"/>
      <c r="DA885" s="51"/>
      <c r="DB885" s="51"/>
      <c r="DC885" s="51"/>
      <c r="DD885" s="51"/>
      <c r="DE885" s="51"/>
      <c r="DF885" s="51"/>
      <c r="DG885" s="51"/>
      <c r="DH885" s="51"/>
      <c r="DI885" s="51"/>
      <c r="DJ885" s="51"/>
      <c r="DK885" s="51"/>
      <c r="DL885" s="51"/>
      <c r="DM885" s="51"/>
      <c r="DN885" s="51"/>
      <c r="DO885" s="51"/>
      <c r="DP885" s="51"/>
      <c r="DQ885" s="51"/>
      <c r="DR885" s="51"/>
      <c r="DS885" s="51"/>
      <c r="DT885" s="51"/>
      <c r="DU885" s="51"/>
      <c r="DV885" s="51"/>
      <c r="DW885" s="51"/>
      <c r="DX885" s="51"/>
      <c r="DY885" s="51"/>
      <c r="DZ885" s="51"/>
      <c r="EA885" s="51"/>
      <c r="EB885" s="51"/>
      <c r="EC885" s="51"/>
      <c r="ED885" s="51"/>
      <c r="EE885" s="51"/>
      <c r="EF885" s="51"/>
      <c r="EG885" s="51"/>
      <c r="EH885" s="51"/>
      <c r="EI885" s="51"/>
      <c r="EJ885" s="51"/>
      <c r="EK885" s="51"/>
      <c r="EL885" s="51"/>
      <c r="EM885" s="51"/>
      <c r="EN885" s="51"/>
      <c r="EO885" s="51"/>
      <c r="EP885" s="51"/>
      <c r="EQ885" s="51"/>
      <c r="ER885" s="51"/>
      <c r="ES885" s="51"/>
      <c r="ET885" s="51"/>
      <c r="EU885" s="51"/>
      <c r="EV885" s="51"/>
      <c r="EW885" s="51"/>
      <c r="EX885" s="51"/>
      <c r="EY885" s="51"/>
      <c r="EZ885" s="51"/>
      <c r="FA885" s="51"/>
      <c r="FB885" s="51"/>
      <c r="FC885" s="51"/>
      <c r="FD885" s="51"/>
    </row>
    <row r="886" spans="9:160" s="6" customFormat="1">
      <c r="I886" s="51"/>
      <c r="J886" s="51"/>
      <c r="K886" s="51"/>
      <c r="L886" s="51"/>
      <c r="M886" s="51"/>
      <c r="N886" s="51"/>
      <c r="O886" s="51"/>
      <c r="P886" s="51"/>
      <c r="Q886" s="51"/>
      <c r="R886" s="51"/>
      <c r="S886" s="51"/>
      <c r="T886" s="51"/>
      <c r="U886" s="51"/>
      <c r="V886" s="51"/>
      <c r="W886" s="51"/>
      <c r="X886" s="51"/>
      <c r="Y886" s="51"/>
      <c r="Z886" s="51"/>
      <c r="AA886" s="51"/>
      <c r="AB886" s="51"/>
      <c r="AC886" s="51"/>
      <c r="AD886" s="51"/>
      <c r="AE886" s="51"/>
      <c r="AF886" s="51"/>
      <c r="AG886" s="51"/>
      <c r="AH886" s="51"/>
      <c r="AI886" s="51"/>
      <c r="AJ886" s="51"/>
      <c r="AK886" s="51"/>
      <c r="AL886" s="51"/>
      <c r="AM886" s="51"/>
      <c r="AN886" s="51"/>
      <c r="AO886" s="51"/>
      <c r="AP886" s="51"/>
      <c r="AQ886" s="51"/>
      <c r="AR886" s="51"/>
      <c r="AS886" s="51"/>
      <c r="AT886" s="51"/>
      <c r="AU886" s="51"/>
      <c r="AV886" s="51"/>
      <c r="AW886" s="51"/>
      <c r="AX886" s="51"/>
      <c r="AY886" s="51"/>
      <c r="AZ886" s="51"/>
      <c r="BA886" s="51"/>
      <c r="BB886" s="51"/>
      <c r="BC886" s="51"/>
      <c r="BD886" s="51"/>
      <c r="BE886" s="51"/>
      <c r="BF886" s="51"/>
      <c r="BG886" s="51"/>
      <c r="BH886" s="51"/>
      <c r="BI886" s="51"/>
      <c r="BJ886" s="51"/>
      <c r="BK886" s="51"/>
      <c r="BL886" s="51"/>
      <c r="BM886" s="51"/>
      <c r="BN886" s="51"/>
      <c r="BO886" s="51"/>
      <c r="BP886" s="51"/>
      <c r="BQ886" s="51"/>
      <c r="BR886" s="51"/>
      <c r="BS886" s="51"/>
      <c r="BT886" s="51"/>
      <c r="BU886" s="51"/>
      <c r="BV886" s="51"/>
      <c r="BW886" s="51"/>
      <c r="BX886" s="51"/>
      <c r="BY886" s="51"/>
      <c r="BZ886" s="51"/>
      <c r="CA886" s="51"/>
      <c r="CB886" s="51"/>
      <c r="CC886" s="51"/>
      <c r="CD886" s="51"/>
      <c r="CE886" s="51"/>
      <c r="CF886" s="51"/>
      <c r="CG886" s="51"/>
      <c r="CH886" s="51"/>
      <c r="CI886" s="51"/>
      <c r="CJ886" s="51"/>
      <c r="CK886" s="51"/>
      <c r="CL886" s="51"/>
      <c r="CM886" s="51"/>
      <c r="CN886" s="51"/>
      <c r="CO886" s="51"/>
      <c r="CP886" s="51"/>
      <c r="CQ886" s="51"/>
      <c r="CR886" s="51"/>
      <c r="CS886" s="51"/>
      <c r="CT886" s="51"/>
      <c r="CU886" s="51"/>
      <c r="CV886" s="51"/>
      <c r="CW886" s="51"/>
      <c r="CX886" s="51"/>
      <c r="CY886" s="51"/>
      <c r="CZ886" s="51"/>
      <c r="DA886" s="51"/>
      <c r="DB886" s="51"/>
      <c r="DC886" s="51"/>
      <c r="DD886" s="51"/>
      <c r="DE886" s="51"/>
      <c r="DF886" s="51"/>
      <c r="DG886" s="51"/>
      <c r="DH886" s="51"/>
      <c r="DI886" s="51"/>
      <c r="DJ886" s="51"/>
      <c r="DK886" s="51"/>
      <c r="DL886" s="51"/>
      <c r="DM886" s="51"/>
      <c r="DN886" s="51"/>
      <c r="DO886" s="51"/>
      <c r="DP886" s="51"/>
      <c r="DQ886" s="51"/>
      <c r="DR886" s="51"/>
      <c r="DS886" s="51"/>
      <c r="DT886" s="51"/>
      <c r="DU886" s="51"/>
      <c r="DV886" s="51"/>
      <c r="DW886" s="51"/>
      <c r="DX886" s="51"/>
      <c r="DY886" s="51"/>
      <c r="DZ886" s="51"/>
      <c r="EA886" s="51"/>
      <c r="EB886" s="51"/>
      <c r="EC886" s="51"/>
      <c r="ED886" s="51"/>
      <c r="EE886" s="51"/>
      <c r="EF886" s="51"/>
      <c r="EG886" s="51"/>
      <c r="EH886" s="51"/>
      <c r="EI886" s="51"/>
      <c r="EJ886" s="51"/>
      <c r="EK886" s="51"/>
      <c r="EL886" s="51"/>
      <c r="EM886" s="51"/>
      <c r="EN886" s="51"/>
      <c r="EO886" s="51"/>
      <c r="EP886" s="51"/>
      <c r="EQ886" s="51"/>
      <c r="ER886" s="51"/>
      <c r="ES886" s="51"/>
      <c r="ET886" s="51"/>
      <c r="EU886" s="51"/>
      <c r="EV886" s="51"/>
      <c r="EW886" s="51"/>
      <c r="EX886" s="51"/>
      <c r="EY886" s="51"/>
      <c r="EZ886" s="51"/>
      <c r="FA886" s="51"/>
      <c r="FB886" s="51"/>
      <c r="FC886" s="51"/>
      <c r="FD886" s="51"/>
    </row>
    <row r="887" spans="9:160" s="6" customFormat="1">
      <c r="I887" s="51"/>
      <c r="J887" s="51"/>
      <c r="K887" s="51"/>
      <c r="L887" s="51"/>
      <c r="M887" s="51"/>
      <c r="N887" s="51"/>
      <c r="O887" s="51"/>
      <c r="P887" s="51"/>
      <c r="Q887" s="51"/>
      <c r="R887" s="51"/>
      <c r="S887" s="51"/>
      <c r="T887" s="51"/>
      <c r="U887" s="51"/>
      <c r="V887" s="51"/>
      <c r="W887" s="51"/>
      <c r="X887" s="51"/>
      <c r="Y887" s="51"/>
      <c r="Z887" s="51"/>
      <c r="AA887" s="51"/>
      <c r="AB887" s="51"/>
      <c r="AC887" s="51"/>
      <c r="AD887" s="51"/>
      <c r="AE887" s="51"/>
      <c r="AF887" s="51"/>
      <c r="AG887" s="51"/>
      <c r="AH887" s="51"/>
      <c r="AI887" s="51"/>
      <c r="AJ887" s="51"/>
      <c r="AK887" s="51"/>
      <c r="AL887" s="51"/>
      <c r="AM887" s="51"/>
      <c r="AN887" s="51"/>
      <c r="AO887" s="51"/>
      <c r="AP887" s="51"/>
      <c r="AQ887" s="51"/>
      <c r="AR887" s="51"/>
      <c r="AS887" s="51"/>
      <c r="AT887" s="51"/>
      <c r="AU887" s="51"/>
      <c r="AV887" s="51"/>
      <c r="AW887" s="51"/>
      <c r="AX887" s="51"/>
      <c r="AY887" s="51"/>
      <c r="AZ887" s="51"/>
      <c r="BA887" s="51"/>
      <c r="BB887" s="51"/>
      <c r="BC887" s="51"/>
      <c r="BD887" s="51"/>
      <c r="BE887" s="51"/>
      <c r="BF887" s="51"/>
      <c r="BG887" s="51"/>
      <c r="BH887" s="51"/>
      <c r="BI887" s="51"/>
      <c r="BJ887" s="51"/>
      <c r="BK887" s="51"/>
      <c r="BL887" s="51"/>
      <c r="BM887" s="51"/>
      <c r="BN887" s="51"/>
      <c r="BO887" s="51"/>
      <c r="BP887" s="51"/>
      <c r="BQ887" s="51"/>
      <c r="BR887" s="51"/>
      <c r="BS887" s="51"/>
      <c r="BT887" s="51"/>
      <c r="BU887" s="51"/>
      <c r="BV887" s="51"/>
      <c r="BW887" s="51"/>
      <c r="BX887" s="51"/>
      <c r="BY887" s="51"/>
      <c r="BZ887" s="51"/>
      <c r="CA887" s="51"/>
      <c r="CB887" s="51"/>
      <c r="CC887" s="51"/>
      <c r="CD887" s="51"/>
      <c r="CE887" s="51"/>
      <c r="CF887" s="51"/>
      <c r="CG887" s="51"/>
      <c r="CH887" s="51"/>
      <c r="CI887" s="51"/>
      <c r="CJ887" s="51"/>
      <c r="CK887" s="51"/>
      <c r="CL887" s="51"/>
      <c r="CM887" s="51"/>
      <c r="CN887" s="51"/>
      <c r="CO887" s="51"/>
      <c r="CP887" s="51"/>
      <c r="CQ887" s="51"/>
      <c r="CR887" s="51"/>
      <c r="CS887" s="51"/>
      <c r="CT887" s="51"/>
      <c r="CU887" s="51"/>
      <c r="CV887" s="51"/>
      <c r="CW887" s="51"/>
      <c r="CX887" s="51"/>
      <c r="CY887" s="51"/>
      <c r="CZ887" s="51"/>
      <c r="DA887" s="51"/>
      <c r="DB887" s="51"/>
      <c r="DC887" s="51"/>
      <c r="DD887" s="51"/>
      <c r="DE887" s="51"/>
      <c r="DF887" s="51"/>
      <c r="DG887" s="51"/>
      <c r="DH887" s="51"/>
      <c r="DI887" s="51"/>
      <c r="DJ887" s="51"/>
      <c r="DK887" s="51"/>
      <c r="DL887" s="51"/>
      <c r="DM887" s="51"/>
      <c r="DN887" s="51"/>
      <c r="DO887" s="51"/>
      <c r="DP887" s="51"/>
      <c r="DQ887" s="51"/>
      <c r="DR887" s="51"/>
      <c r="DS887" s="51"/>
      <c r="DT887" s="51"/>
      <c r="DU887" s="51"/>
      <c r="DV887" s="51"/>
      <c r="DW887" s="51"/>
      <c r="DX887" s="51"/>
      <c r="DY887" s="51"/>
      <c r="DZ887" s="51"/>
      <c r="EA887" s="51"/>
      <c r="EB887" s="51"/>
      <c r="EC887" s="51"/>
      <c r="ED887" s="51"/>
      <c r="EE887" s="51"/>
      <c r="EF887" s="51"/>
      <c r="EG887" s="51"/>
      <c r="EH887" s="51"/>
      <c r="EI887" s="51"/>
      <c r="EJ887" s="51"/>
      <c r="EK887" s="51"/>
      <c r="EL887" s="51"/>
      <c r="EM887" s="51"/>
      <c r="EN887" s="51"/>
      <c r="EO887" s="51"/>
      <c r="EP887" s="51"/>
      <c r="EQ887" s="51"/>
      <c r="ER887" s="51"/>
      <c r="ES887" s="51"/>
      <c r="ET887" s="51"/>
      <c r="EU887" s="51"/>
      <c r="EV887" s="51"/>
      <c r="EW887" s="51"/>
      <c r="EX887" s="51"/>
      <c r="EY887" s="51"/>
      <c r="EZ887" s="51"/>
      <c r="FA887" s="51"/>
      <c r="FB887" s="51"/>
      <c r="FC887" s="51"/>
      <c r="FD887" s="51"/>
    </row>
    <row r="888" spans="9:160" s="7" customFormat="1">
      <c r="I888" s="58"/>
      <c r="J888" s="58"/>
      <c r="K888" s="58"/>
      <c r="L888" s="58"/>
      <c r="M888" s="58"/>
      <c r="N888" s="58"/>
      <c r="O888" s="58"/>
      <c r="P888" s="58"/>
      <c r="Q888" s="58"/>
      <c r="R888" s="58"/>
      <c r="S888" s="58"/>
      <c r="T888" s="58"/>
      <c r="U888" s="58"/>
      <c r="V888" s="58"/>
      <c r="W888" s="58"/>
      <c r="X888" s="58"/>
      <c r="Y888" s="58"/>
      <c r="Z888" s="58"/>
      <c r="AA888" s="58"/>
      <c r="AB888" s="58"/>
      <c r="AC888" s="58"/>
      <c r="AD888" s="58"/>
      <c r="AE888" s="58"/>
      <c r="AF888" s="58"/>
      <c r="AG888" s="58"/>
      <c r="AH888" s="58"/>
      <c r="AI888" s="58"/>
      <c r="AJ888" s="58"/>
      <c r="AK888" s="58"/>
      <c r="AL888" s="58"/>
      <c r="AM888" s="58"/>
      <c r="AN888" s="58"/>
      <c r="AO888" s="58"/>
      <c r="AP888" s="58"/>
      <c r="AQ888" s="58"/>
      <c r="AR888" s="58"/>
      <c r="AS888" s="58"/>
      <c r="AT888" s="58"/>
      <c r="AU888" s="58"/>
      <c r="AV888" s="58"/>
      <c r="AW888" s="58"/>
      <c r="AX888" s="58"/>
      <c r="AY888" s="58"/>
      <c r="AZ888" s="58"/>
      <c r="BA888" s="58"/>
      <c r="BB888" s="58"/>
      <c r="BC888" s="58"/>
      <c r="BD888" s="58"/>
      <c r="BE888" s="58"/>
      <c r="BF888" s="58"/>
      <c r="BG888" s="58"/>
      <c r="BH888" s="58"/>
      <c r="BI888" s="58"/>
      <c r="BJ888" s="58"/>
      <c r="BK888" s="58"/>
      <c r="BL888" s="58"/>
      <c r="BM888" s="58"/>
      <c r="BN888" s="58"/>
      <c r="BO888" s="58"/>
      <c r="BP888" s="58"/>
      <c r="BQ888" s="58"/>
      <c r="BR888" s="58"/>
      <c r="BS888" s="58"/>
      <c r="BT888" s="58"/>
      <c r="BU888" s="58"/>
      <c r="BV888" s="58"/>
      <c r="BW888" s="58"/>
      <c r="BX888" s="58"/>
      <c r="BY888" s="58"/>
      <c r="BZ888" s="58"/>
      <c r="CA888" s="58"/>
      <c r="CB888" s="58"/>
      <c r="CC888" s="58"/>
      <c r="CD888" s="58"/>
      <c r="CE888" s="58"/>
      <c r="CF888" s="58"/>
      <c r="CG888" s="58"/>
      <c r="CH888" s="58"/>
      <c r="CI888" s="58"/>
      <c r="CJ888" s="58"/>
      <c r="CK888" s="58"/>
      <c r="CL888" s="58"/>
      <c r="CM888" s="58"/>
      <c r="CN888" s="58"/>
      <c r="CO888" s="58"/>
      <c r="CP888" s="58"/>
      <c r="CQ888" s="58"/>
      <c r="CR888" s="58"/>
      <c r="CS888" s="58"/>
      <c r="CT888" s="58"/>
      <c r="CU888" s="58"/>
      <c r="CV888" s="58"/>
      <c r="CW888" s="58"/>
      <c r="CX888" s="58"/>
      <c r="CY888" s="58"/>
      <c r="CZ888" s="58"/>
      <c r="DA888" s="58"/>
      <c r="DB888" s="58"/>
      <c r="DC888" s="58"/>
      <c r="DD888" s="58"/>
      <c r="DE888" s="58"/>
      <c r="DF888" s="58"/>
      <c r="DG888" s="58"/>
      <c r="DH888" s="58"/>
      <c r="DI888" s="58"/>
      <c r="DJ888" s="58"/>
      <c r="DK888" s="58"/>
      <c r="DL888" s="58"/>
      <c r="DM888" s="58"/>
      <c r="DN888" s="58"/>
      <c r="DO888" s="58"/>
      <c r="DP888" s="58"/>
      <c r="DQ888" s="58"/>
      <c r="DR888" s="58"/>
      <c r="DS888" s="58"/>
      <c r="DT888" s="58"/>
      <c r="DU888" s="58"/>
      <c r="DV888" s="58"/>
      <c r="DW888" s="58"/>
      <c r="DX888" s="58"/>
      <c r="DY888" s="58"/>
      <c r="DZ888" s="58"/>
      <c r="EA888" s="58"/>
      <c r="EB888" s="58"/>
      <c r="EC888" s="58"/>
      <c r="ED888" s="58"/>
      <c r="EE888" s="58"/>
      <c r="EF888" s="58"/>
      <c r="EG888" s="58"/>
      <c r="EH888" s="58"/>
      <c r="EI888" s="58"/>
      <c r="EJ888" s="58"/>
      <c r="EK888" s="58"/>
      <c r="EL888" s="58"/>
      <c r="EM888" s="58"/>
      <c r="EN888" s="58"/>
      <c r="EO888" s="58"/>
      <c r="EP888" s="58"/>
      <c r="EQ888" s="58"/>
      <c r="ER888" s="58"/>
      <c r="ES888" s="58"/>
      <c r="ET888" s="58"/>
      <c r="EU888" s="58"/>
      <c r="EV888" s="58"/>
      <c r="EW888" s="58"/>
      <c r="EX888" s="58"/>
      <c r="EY888" s="58"/>
      <c r="EZ888" s="58"/>
      <c r="FA888" s="58"/>
      <c r="FB888" s="58"/>
      <c r="FC888" s="58"/>
      <c r="FD888" s="58"/>
    </row>
  </sheetData>
  <sheetProtection algorithmName="SHA-512" hashValue="JYNMDhC0GEoUH1zi2JDCjypYCAntdC3XOml5zFeJ920GmgBnOlguyboB7fTShe5JbCFynOrHzI+1pfnUFqQ0NA==" saltValue="AYbFWzJM9+Lz0Pv3x5wVSw==" spinCount="100000" sheet="1" objects="1" scenarios="1" insertRows="0" insertHyperlinks="0" sort="0" autoFilter="0"/>
  <protectedRanges>
    <protectedRange sqref="B11:G20" name="Intervalo1"/>
    <protectedRange sqref="D23:G27" name="Intervalo2"/>
  </protectedRanges>
  <mergeCells count="16">
    <mergeCell ref="B29:G30"/>
    <mergeCell ref="B23:C23"/>
    <mergeCell ref="D23:G23"/>
    <mergeCell ref="B26:C26"/>
    <mergeCell ref="D26:G26"/>
    <mergeCell ref="B27:C27"/>
    <mergeCell ref="D27:G27"/>
    <mergeCell ref="B24:C24"/>
    <mergeCell ref="B25:C25"/>
    <mergeCell ref="D24:G24"/>
    <mergeCell ref="D25:G25"/>
    <mergeCell ref="B1:G1"/>
    <mergeCell ref="B2:G2"/>
    <mergeCell ref="B5:G6"/>
    <mergeCell ref="B8:G8"/>
    <mergeCell ref="B22:G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7"/>
  <sheetViews>
    <sheetView showGridLines="0" zoomScaleNormal="100" zoomScaleSheetLayoutView="100" workbookViewId="0">
      <selection sqref="A1:M1"/>
    </sheetView>
  </sheetViews>
  <sheetFormatPr defaultRowHeight="15"/>
  <cols>
    <col min="1" max="1" width="18" customWidth="1"/>
    <col min="2" max="2" width="12" customWidth="1"/>
    <col min="3" max="3" width="18" customWidth="1"/>
    <col min="4" max="4" width="20" customWidth="1"/>
    <col min="5" max="5" width="24" customWidth="1"/>
    <col min="6" max="6" width="17" customWidth="1"/>
    <col min="7" max="7" width="22" customWidth="1"/>
    <col min="8" max="8" width="12" customWidth="1"/>
    <col min="9" max="9" width="14" customWidth="1"/>
    <col min="10" max="10" width="13" customWidth="1"/>
    <col min="11" max="11" width="17" customWidth="1"/>
    <col min="12" max="12" width="22" customWidth="1"/>
    <col min="13" max="13" width="24" customWidth="1"/>
  </cols>
  <sheetData>
    <row r="1" spans="1:13" ht="27.95" customHeight="1">
      <c r="A1" s="104" t="s">
        <v>108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</row>
    <row r="2" spans="1:13" ht="21.95" customHeight="1">
      <c r="A2" s="131" t="s">
        <v>109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13" ht="14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3" ht="33.950000000000003" customHeight="1">
      <c r="A4" s="156" t="s">
        <v>110</v>
      </c>
      <c r="B4" s="157"/>
      <c r="C4" s="157"/>
      <c r="D4" s="157"/>
      <c r="E4" s="157"/>
      <c r="F4" s="157"/>
      <c r="G4" s="157"/>
      <c r="H4" s="157"/>
      <c r="I4" s="157"/>
      <c r="J4" s="157"/>
      <c r="K4" s="76"/>
      <c r="L4" s="76"/>
      <c r="M4" s="76"/>
    </row>
    <row r="5" spans="1:13" ht="33.950000000000003" customHeight="1">
      <c r="A5" s="158"/>
      <c r="B5" s="159"/>
      <c r="C5" s="159"/>
      <c r="D5" s="159"/>
      <c r="E5" s="159"/>
      <c r="F5" s="159"/>
      <c r="G5" s="159"/>
      <c r="H5" s="159"/>
      <c r="I5" s="159"/>
      <c r="J5" s="159"/>
      <c r="K5" s="35"/>
      <c r="L5" s="35"/>
      <c r="M5" s="35"/>
    </row>
    <row r="6" spans="1:13" ht="14.25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</row>
    <row r="7" spans="1:13">
      <c r="A7" s="36" t="s">
        <v>111</v>
      </c>
      <c r="B7" s="37">
        <f>COUNTA(A12:A21)</f>
        <v>0</v>
      </c>
      <c r="C7" s="86"/>
      <c r="D7" s="36" t="s">
        <v>112</v>
      </c>
      <c r="E7" s="37">
        <f>COUNTIF(F12:F21,"Ainda relevante")</f>
        <v>0</v>
      </c>
      <c r="F7" s="86"/>
      <c r="G7" s="36" t="s">
        <v>113</v>
      </c>
      <c r="H7" s="37">
        <f>COUNTIF(F12:F21,"Desconhecido")</f>
        <v>0</v>
      </c>
      <c r="I7" s="86"/>
      <c r="J7" s="36" t="s">
        <v>114</v>
      </c>
      <c r="K7" s="37">
        <f>COUNTIF(I12:I21,"Sim")</f>
        <v>0</v>
      </c>
      <c r="L7" s="86"/>
      <c r="M7" s="86"/>
    </row>
    <row r="8" spans="1:13">
      <c r="A8" s="36" t="s">
        <v>115</v>
      </c>
      <c r="B8" s="37">
        <f>COUNTIF(F12:F21,"Não relevante")</f>
        <v>0</v>
      </c>
      <c r="C8" s="86"/>
      <c r="D8" s="36" t="s">
        <v>116</v>
      </c>
      <c r="E8" s="37">
        <f>COUNTIF(K12:K21,"Interessado")+COUNTIF(K12:K21,"Não interessado")+COUNTIF(K12:K21,"Adiado")+COUNTIF(K12:K21,"Pediu informação")+COUNTIF(K12:K21,"Reunião marcada")+COUNTIF(K12:K21,"Outro")</f>
        <v>0</v>
      </c>
      <c r="F8" s="86"/>
      <c r="G8" s="86"/>
      <c r="H8" s="86"/>
      <c r="I8" s="86"/>
      <c r="J8" s="86"/>
      <c r="K8" s="86"/>
      <c r="L8" s="86"/>
      <c r="M8" s="86"/>
    </row>
    <row r="9" spans="1:13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</row>
    <row r="10" spans="1:13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</row>
    <row r="11" spans="1:13" ht="33.950000000000003" customHeight="1">
      <c r="A11" s="38" t="s">
        <v>117</v>
      </c>
      <c r="B11" s="38" t="s">
        <v>118</v>
      </c>
      <c r="C11" s="38" t="s">
        <v>119</v>
      </c>
      <c r="D11" s="38" t="s">
        <v>120</v>
      </c>
      <c r="E11" s="38" t="s">
        <v>121</v>
      </c>
      <c r="F11" s="38" t="s">
        <v>122</v>
      </c>
      <c r="G11" s="38" t="s">
        <v>123</v>
      </c>
      <c r="H11" s="38" t="s">
        <v>124</v>
      </c>
      <c r="I11" s="38" t="s">
        <v>125</v>
      </c>
      <c r="J11" s="38" t="s">
        <v>126</v>
      </c>
      <c r="K11" s="38" t="s">
        <v>127</v>
      </c>
      <c r="L11" s="38" t="s">
        <v>66</v>
      </c>
      <c r="M11" s="38" t="s">
        <v>46</v>
      </c>
    </row>
    <row r="12" spans="1:13" ht="42" customHeight="1">
      <c r="A12" s="39"/>
      <c r="B12" s="45"/>
      <c r="C12" s="39"/>
      <c r="D12" s="39"/>
      <c r="E12" s="39"/>
      <c r="F12" s="39"/>
      <c r="G12" s="40"/>
      <c r="H12" s="43" t="str">
        <f>IF(F12="Ainda relevante","Retomar",IF(F12="Não relevante","Encerrar",IF(F12="Desconhecido","Verificar","")))</f>
        <v/>
      </c>
      <c r="I12" s="39"/>
      <c r="J12" s="45"/>
      <c r="K12" s="39"/>
      <c r="L12" s="39"/>
      <c r="M12" s="40"/>
    </row>
    <row r="13" spans="1:13" ht="42" customHeight="1">
      <c r="A13" s="39"/>
      <c r="B13" s="45"/>
      <c r="C13" s="39"/>
      <c r="D13" s="39"/>
      <c r="E13" s="39"/>
      <c r="F13" s="39"/>
      <c r="G13" s="40"/>
      <c r="H13" s="43" t="str">
        <f>IF(F13="Ainda relevante","Retomar",IF(F13="Não relevante","Encerrar",IF(F13="Desconhecido","Verificar","")))</f>
        <v/>
      </c>
      <c r="I13" s="39"/>
      <c r="J13" s="45"/>
      <c r="K13" s="39"/>
      <c r="L13" s="39"/>
      <c r="M13" s="40"/>
    </row>
    <row r="14" spans="1:13" ht="42" customHeight="1">
      <c r="A14" s="39"/>
      <c r="B14" s="45"/>
      <c r="C14" s="39"/>
      <c r="D14" s="39"/>
      <c r="E14" s="39"/>
      <c r="F14" s="39"/>
      <c r="G14" s="40"/>
      <c r="H14" s="43" t="str">
        <f>IF(F14="Ainda relevante","Retomar",IF(F14="Não relevante","Encerrar",IF(F14="Desconhecido","Verificar","")))</f>
        <v/>
      </c>
      <c r="I14" s="39"/>
      <c r="J14" s="45"/>
      <c r="K14" s="39"/>
      <c r="L14" s="39"/>
      <c r="M14" s="40"/>
    </row>
    <row r="15" spans="1:13" ht="42" customHeight="1">
      <c r="A15" s="39"/>
      <c r="B15" s="45"/>
      <c r="C15" s="39"/>
      <c r="D15" s="39"/>
      <c r="E15" s="39"/>
      <c r="F15" s="39"/>
      <c r="G15" s="40"/>
      <c r="H15" s="43" t="str">
        <f>IF(F15="Ainda relevante","Retomar",IF(F15="Não relevante","Encerrar",IF(F15="Desconhecido","Verificar","")))</f>
        <v/>
      </c>
      <c r="I15" s="39"/>
      <c r="J15" s="45"/>
      <c r="K15" s="39"/>
      <c r="L15" s="39"/>
      <c r="M15" s="40"/>
    </row>
    <row r="16" spans="1:13" ht="42" customHeight="1">
      <c r="A16" s="39"/>
      <c r="B16" s="45"/>
      <c r="C16" s="39"/>
      <c r="D16" s="39"/>
      <c r="E16" s="39"/>
      <c r="F16" s="39"/>
      <c r="G16" s="40"/>
      <c r="H16" s="43" t="str">
        <f>IF(F16="Ainda relevante","Retomar",IF(F16="Não relevante","Encerrar",IF(F16="Desconhecido","Verificar","")))</f>
        <v/>
      </c>
      <c r="I16" s="39"/>
      <c r="J16" s="45"/>
      <c r="K16" s="39"/>
      <c r="L16" s="39"/>
      <c r="M16" s="40"/>
    </row>
    <row r="17" spans="1:13" ht="42" customHeight="1">
      <c r="A17" s="39"/>
      <c r="B17" s="45"/>
      <c r="C17" s="39"/>
      <c r="D17" s="39"/>
      <c r="E17" s="39"/>
      <c r="F17" s="39"/>
      <c r="G17" s="40"/>
      <c r="H17" s="43" t="str">
        <f>IF(F17="Ainda relevante","Retomar",IF(F17="Não relevante","Encerrar",IF(F17="Desconhecido","Verificar","")))</f>
        <v/>
      </c>
      <c r="I17" s="39"/>
      <c r="J17" s="45"/>
      <c r="K17" s="39"/>
      <c r="L17" s="39"/>
      <c r="M17" s="40"/>
    </row>
    <row r="18" spans="1:13" ht="42" customHeight="1">
      <c r="A18" s="39"/>
      <c r="B18" s="45"/>
      <c r="C18" s="39"/>
      <c r="D18" s="39"/>
      <c r="E18" s="39"/>
      <c r="F18" s="39"/>
      <c r="G18" s="40"/>
      <c r="H18" s="43" t="str">
        <f>IF(F18="Ainda relevante","Retomar",IF(F18="Não relevante","Encerrar",IF(F18="Desconhecido","Verificar","")))</f>
        <v/>
      </c>
      <c r="I18" s="39"/>
      <c r="J18" s="45"/>
      <c r="K18" s="39"/>
      <c r="L18" s="39"/>
      <c r="M18" s="40"/>
    </row>
    <row r="19" spans="1:13" ht="42" customHeight="1">
      <c r="A19" s="39"/>
      <c r="B19" s="45"/>
      <c r="C19" s="39"/>
      <c r="D19" s="39"/>
      <c r="E19" s="39"/>
      <c r="F19" s="39"/>
      <c r="G19" s="40"/>
      <c r="H19" s="43" t="str">
        <f>IF(F19="Ainda relevante","Retomar",IF(F19="Não relevante","Encerrar",IF(F19="Desconhecido","Verificar","")))</f>
        <v/>
      </c>
      <c r="I19" s="39"/>
      <c r="J19" s="45"/>
      <c r="K19" s="39"/>
      <c r="L19" s="39"/>
      <c r="M19" s="40"/>
    </row>
    <row r="20" spans="1:13" ht="42" customHeight="1">
      <c r="A20" s="39"/>
      <c r="B20" s="45"/>
      <c r="C20" s="39"/>
      <c r="D20" s="39"/>
      <c r="E20" s="39"/>
      <c r="F20" s="39"/>
      <c r="G20" s="40"/>
      <c r="H20" s="43" t="str">
        <f>IF(F20="Ainda relevante","Retomar",IF(F20="Não relevante","Encerrar",IF(F20="Desconhecido","Verificar","")))</f>
        <v/>
      </c>
      <c r="I20" s="39"/>
      <c r="J20" s="45"/>
      <c r="K20" s="39"/>
      <c r="L20" s="39"/>
      <c r="M20" s="40"/>
    </row>
    <row r="21" spans="1:13" ht="42" customHeight="1">
      <c r="A21" s="41"/>
      <c r="B21" s="46"/>
      <c r="C21" s="41"/>
      <c r="D21" s="41"/>
      <c r="E21" s="41"/>
      <c r="F21" s="41"/>
      <c r="G21" s="42"/>
      <c r="H21" s="44" t="str">
        <f>IF(F21="Ainda relevante","Retomar",IF(F21="Não relevante","Encerrar",IF(F21="Desconhecido","Verificar","")))</f>
        <v/>
      </c>
      <c r="I21" s="41"/>
      <c r="J21" s="46"/>
      <c r="K21" s="41"/>
      <c r="L21" s="41"/>
      <c r="M21" s="42"/>
    </row>
    <row r="22" spans="1:13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</row>
    <row r="23" spans="1:13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</row>
    <row r="24" spans="1:13">
      <c r="A24" s="139" t="s">
        <v>101</v>
      </c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</row>
    <row r="25" spans="1:13">
      <c r="A25" s="161" t="s">
        <v>128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</row>
    <row r="26" spans="1:13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</row>
    <row r="27" spans="1:13" ht="14.25">
      <c r="A27" s="154" t="s">
        <v>129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</row>
  </sheetData>
  <sheetProtection algorithmName="SHA-512" hashValue="JQamY1oBUymA4fO1cMwECcVa5kEm87BnvqKeenGOg9oya/9G204pBCLJDV1iwUcgpz0zmS9Z2PdBKJPCcSQ0ZQ==" saltValue="PR9m23/GY8FIgVRqDHKRQg==" spinCount="100000" sheet="1" objects="1" scenarios="1" insertRows="0" insertHyperlinks="0" sort="0" autoFilter="0"/>
  <protectedRanges>
    <protectedRange sqref="A12:G21" name="Intervalo1"/>
    <protectedRange sqref="I12:M21" name="Intervalo2"/>
  </protectedRanges>
  <mergeCells count="6">
    <mergeCell ref="A27:M27"/>
    <mergeCell ref="A4:J5"/>
    <mergeCell ref="A1:M1"/>
    <mergeCell ref="A2:M2"/>
    <mergeCell ref="A24:M24"/>
    <mergeCell ref="A25:M26"/>
  </mergeCells>
  <conditionalFormatting sqref="F12:F21">
    <cfRule type="expression" dxfId="6" priority="1">
      <formula>F12="Ainda relevante"</formula>
    </cfRule>
    <cfRule type="expression" dxfId="5" priority="2">
      <formula>F12="Desconhecido"</formula>
    </cfRule>
    <cfRule type="expression" dxfId="4" priority="3">
      <formula>F12="Não relevante"</formula>
    </cfRule>
  </conditionalFormatting>
  <dataValidations count="4">
    <dataValidation type="list" sqref="C12:C21" xr:uid="{00000000-0002-0000-0400-000000000000}">
      <formula1>"Pedido de orçamento,Pedido de informação,Conversa,“Vou pensar”,Proposta enviada,Outro"</formula1>
    </dataValidation>
    <dataValidation type="list" sqref="F12:F21" xr:uid="{00000000-0002-0000-0400-000001000000}">
      <formula1>"Ainda relevante,Não relevante,Desconhecido"</formula1>
    </dataValidation>
    <dataValidation type="list" sqref="I12:I21" xr:uid="{00000000-0002-0000-0400-000002000000}">
      <formula1>"Sim,Não"</formula1>
    </dataValidation>
    <dataValidation type="list" sqref="K12:K21" xr:uid="{00000000-0002-0000-0400-000003000000}">
      <formula1>"Sem resposta,Interessado,Não interessado,Adiado,Pediu informação,Reunião marcada,Outro"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W345"/>
  <sheetViews>
    <sheetView zoomScaleNormal="100" zoomScaleSheetLayoutView="100" workbookViewId="0">
      <selection sqref="A1:G1"/>
    </sheetView>
  </sheetViews>
  <sheetFormatPr defaultRowHeight="21.75"/>
  <cols>
    <col min="1" max="1" width="22" style="2" customWidth="1"/>
    <col min="2" max="2" width="34" customWidth="1"/>
    <col min="3" max="3" width="12" customWidth="1"/>
    <col min="4" max="4" width="18" customWidth="1"/>
    <col min="5" max="5" width="22" customWidth="1"/>
    <col min="6" max="6" width="26" customWidth="1"/>
    <col min="7" max="7" width="28" customWidth="1"/>
    <col min="8" max="74" width="9" style="1"/>
  </cols>
  <sheetData>
    <row r="1" spans="1:75" ht="21.75" customHeight="1">
      <c r="A1" s="104" t="s">
        <v>130</v>
      </c>
      <c r="B1" s="104"/>
      <c r="C1" s="104"/>
      <c r="D1" s="104"/>
      <c r="E1" s="104"/>
      <c r="F1" s="104"/>
      <c r="G1" s="104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</row>
    <row r="2" spans="1:75" ht="21.75" customHeight="1">
      <c r="A2" s="105" t="s">
        <v>131</v>
      </c>
      <c r="B2" s="105"/>
      <c r="C2" s="105"/>
      <c r="D2" s="105"/>
      <c r="E2" s="105"/>
      <c r="F2" s="105"/>
      <c r="G2" s="105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</row>
    <row r="3" spans="1:75" ht="21.75" customHeight="1">
      <c r="A3" s="105"/>
      <c r="B3" s="105"/>
      <c r="C3" s="105"/>
      <c r="D3" s="105"/>
      <c r="E3" s="105"/>
      <c r="F3" s="105"/>
      <c r="G3" s="105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</row>
    <row r="4" spans="1:75" s="1" customFormat="1" ht="21.75" customHeight="1">
      <c r="A4" s="23"/>
      <c r="B4" s="19"/>
      <c r="C4" s="11"/>
      <c r="D4" s="17"/>
      <c r="E4" s="11"/>
      <c r="F4" s="11"/>
      <c r="G4" s="19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9"/>
    </row>
    <row r="5" spans="1:75" ht="21.75" customHeight="1">
      <c r="A5" s="22" t="s">
        <v>132</v>
      </c>
      <c r="B5" s="61">
        <f>'D1-2 Auditoria'!B5</f>
        <v>0</v>
      </c>
      <c r="C5" s="11"/>
      <c r="D5" s="108" t="s">
        <v>133</v>
      </c>
      <c r="E5" s="108"/>
      <c r="F5" s="108"/>
      <c r="G5" s="108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</row>
    <row r="6" spans="1:75" ht="21.75" customHeight="1">
      <c r="A6" s="22" t="s">
        <v>134</v>
      </c>
      <c r="B6" s="87">
        <f>SUM($C$12:$C$17)</f>
        <v>0</v>
      </c>
      <c r="C6" s="11"/>
      <c r="D6" s="108"/>
      <c r="E6" s="108"/>
      <c r="F6" s="108"/>
      <c r="G6" s="108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</row>
    <row r="7" spans="1:75" ht="21.75" customHeight="1">
      <c r="A7" s="22" t="s">
        <v>135</v>
      </c>
      <c r="B7" s="87">
        <f>1-B6</f>
        <v>1</v>
      </c>
      <c r="C7" s="13"/>
      <c r="D7" s="108"/>
      <c r="E7" s="108"/>
      <c r="F7" s="108"/>
      <c r="G7" s="108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</row>
    <row r="8" spans="1:75" s="1" customFormat="1" ht="12" customHeight="1">
      <c r="A8" s="23"/>
      <c r="B8" s="11"/>
      <c r="C8" s="11"/>
      <c r="D8" s="11"/>
      <c r="E8" s="11"/>
      <c r="F8" s="11"/>
      <c r="G8" s="19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9"/>
    </row>
    <row r="9" spans="1:75" s="1" customFormat="1" ht="15" customHeight="1">
      <c r="A9" s="23"/>
      <c r="B9" s="11"/>
      <c r="C9" s="11"/>
      <c r="D9" s="11"/>
      <c r="E9" s="11"/>
      <c r="F9" s="11"/>
      <c r="G9" s="19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9"/>
    </row>
    <row r="10" spans="1:75" s="1" customFormat="1" ht="12.75" customHeight="1">
      <c r="A10" s="23"/>
      <c r="B10" s="11"/>
      <c r="C10" s="11"/>
      <c r="D10" s="11"/>
      <c r="E10" s="11"/>
      <c r="F10" s="11"/>
      <c r="G10" s="19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9"/>
    </row>
    <row r="11" spans="1:75" ht="21.75" customHeight="1">
      <c r="A11" s="38" t="s">
        <v>136</v>
      </c>
      <c r="B11" s="38" t="s">
        <v>137</v>
      </c>
      <c r="C11" s="38" t="s">
        <v>138</v>
      </c>
      <c r="D11" s="38" t="s">
        <v>139</v>
      </c>
      <c r="E11" s="38" t="s">
        <v>140</v>
      </c>
      <c r="F11" s="38" t="s">
        <v>141</v>
      </c>
      <c r="G11" s="38" t="s">
        <v>142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</row>
    <row r="12" spans="1:75" ht="21.75" customHeight="1">
      <c r="A12" s="88" t="s">
        <v>143</v>
      </c>
      <c r="B12" s="68" t="s">
        <v>144</v>
      </c>
      <c r="C12" s="89"/>
      <c r="D12" s="9" t="str">
        <f t="shared" ref="D12:D17" si="0">IF(C12="","",$B$5*C12)</f>
        <v/>
      </c>
      <c r="E12" s="68"/>
      <c r="F12" s="68"/>
      <c r="G12" s="68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</row>
    <row r="13" spans="1:75" ht="21.75" customHeight="1">
      <c r="A13" s="88" t="s">
        <v>145</v>
      </c>
      <c r="B13" s="68" t="s">
        <v>146</v>
      </c>
      <c r="C13" s="89"/>
      <c r="D13" s="9" t="str">
        <f t="shared" si="0"/>
        <v/>
      </c>
      <c r="E13" s="68"/>
      <c r="F13" s="68"/>
      <c r="G13" s="68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</row>
    <row r="14" spans="1:75" ht="21.75" customHeight="1">
      <c r="A14" s="88" t="s">
        <v>147</v>
      </c>
      <c r="B14" s="68" t="s">
        <v>148</v>
      </c>
      <c r="C14" s="89"/>
      <c r="D14" s="9" t="str">
        <f t="shared" si="0"/>
        <v/>
      </c>
      <c r="E14" s="68"/>
      <c r="F14" s="68"/>
      <c r="G14" s="68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</row>
    <row r="15" spans="1:75" ht="21.75" customHeight="1">
      <c r="A15" s="88" t="s">
        <v>149</v>
      </c>
      <c r="B15" s="68" t="s">
        <v>150</v>
      </c>
      <c r="C15" s="89"/>
      <c r="D15" s="9" t="str">
        <f t="shared" si="0"/>
        <v/>
      </c>
      <c r="E15" s="68"/>
      <c r="F15" s="68"/>
      <c r="G15" s="68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</row>
    <row r="16" spans="1:75" ht="21.75" customHeight="1">
      <c r="A16" s="88" t="s">
        <v>151</v>
      </c>
      <c r="B16" s="68" t="s">
        <v>152</v>
      </c>
      <c r="C16" s="89"/>
      <c r="D16" s="9" t="str">
        <f t="shared" si="0"/>
        <v/>
      </c>
      <c r="E16" s="68"/>
      <c r="F16" s="68"/>
      <c r="G16" s="68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</row>
    <row r="17" spans="1:75" ht="21.75" customHeight="1">
      <c r="A17" s="88" t="s">
        <v>153</v>
      </c>
      <c r="B17" s="68" t="s">
        <v>154</v>
      </c>
      <c r="C17" s="89"/>
      <c r="D17" s="9" t="str">
        <f t="shared" si="0"/>
        <v/>
      </c>
      <c r="E17" s="68"/>
      <c r="F17" s="68"/>
      <c r="G17" s="68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</row>
    <row r="18" spans="1:75" s="1" customFormat="1" ht="21.75" customHeight="1">
      <c r="A18" s="23"/>
      <c r="B18" s="11"/>
      <c r="C18" s="11"/>
      <c r="D18" s="11"/>
      <c r="E18" s="11"/>
      <c r="F18" s="11"/>
      <c r="G18" s="19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9"/>
    </row>
    <row r="19" spans="1:75" s="1" customFormat="1" ht="21.75" customHeight="1">
      <c r="A19" s="23"/>
      <c r="B19" s="11"/>
      <c r="C19" s="11"/>
      <c r="D19" s="11"/>
      <c r="E19" s="11"/>
      <c r="F19" s="11"/>
      <c r="G19" s="19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9"/>
    </row>
    <row r="20" spans="1:75" ht="21.75" customHeight="1">
      <c r="A20" s="107" t="s">
        <v>155</v>
      </c>
      <c r="B20" s="107"/>
      <c r="C20" s="107"/>
      <c r="D20" s="107"/>
      <c r="E20" s="107"/>
      <c r="F20" s="107"/>
      <c r="G20" s="10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</row>
    <row r="21" spans="1:75" s="1" customFormat="1" ht="15.75" customHeight="1">
      <c r="A21" s="23"/>
      <c r="B21" s="11"/>
      <c r="C21" s="11"/>
      <c r="D21" s="11"/>
      <c r="E21" s="11"/>
      <c r="F21" s="11"/>
      <c r="G21" s="19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9"/>
    </row>
    <row r="22" spans="1:75" ht="32.25" customHeight="1">
      <c r="A22" s="29" t="s">
        <v>156</v>
      </c>
      <c r="B22" s="162"/>
      <c r="C22" s="162"/>
      <c r="D22" s="162"/>
      <c r="E22" s="162"/>
      <c r="F22" s="162"/>
      <c r="G22" s="162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</row>
    <row r="23" spans="1:75" ht="39" customHeight="1">
      <c r="A23" s="29" t="s">
        <v>157</v>
      </c>
      <c r="B23" s="162"/>
      <c r="C23" s="162"/>
      <c r="D23" s="162"/>
      <c r="E23" s="162"/>
      <c r="F23" s="162"/>
      <c r="G23" s="162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</row>
    <row r="24" spans="1:75" ht="41.25" customHeight="1">
      <c r="A24" s="29" t="s">
        <v>158</v>
      </c>
      <c r="B24" s="162"/>
      <c r="C24" s="162"/>
      <c r="D24" s="162"/>
      <c r="E24" s="162"/>
      <c r="F24" s="162"/>
      <c r="G24" s="162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</row>
    <row r="25" spans="1:75" ht="35.25" customHeight="1">
      <c r="A25" s="29" t="s">
        <v>159</v>
      </c>
      <c r="B25" s="162"/>
      <c r="C25" s="162"/>
      <c r="D25" s="162"/>
      <c r="E25" s="162"/>
      <c r="F25" s="162"/>
      <c r="G25" s="162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</row>
    <row r="26" spans="1:75" ht="36" customHeight="1">
      <c r="A26" s="29" t="s">
        <v>160</v>
      </c>
      <c r="B26" s="162"/>
      <c r="C26" s="162"/>
      <c r="D26" s="162"/>
      <c r="E26" s="162"/>
      <c r="F26" s="162"/>
      <c r="G26" s="16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</row>
    <row r="27" spans="1:75" s="1" customFormat="1" ht="21.75" customHeight="1">
      <c r="A27" s="27"/>
      <c r="B27" s="14"/>
      <c r="C27" s="14"/>
      <c r="D27" s="14"/>
      <c r="E27" s="14"/>
      <c r="F27" s="14"/>
      <c r="G27" s="14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</row>
    <row r="28" spans="1:75" s="1" customFormat="1" ht="21.75" customHeight="1">
      <c r="A28" s="23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</row>
    <row r="29" spans="1:75" s="1" customFormat="1" ht="21.75" customHeight="1">
      <c r="A29" s="23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</row>
    <row r="30" spans="1:75" s="1" customFormat="1" ht="21.75" customHeight="1">
      <c r="A30" s="23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</row>
    <row r="31" spans="1:75" s="1" customFormat="1" ht="21.75" customHeight="1">
      <c r="A31" s="23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</row>
    <row r="32" spans="1:75" s="1" customFormat="1" ht="21.75" customHeight="1">
      <c r="A32" s="23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</row>
    <row r="33" spans="1:26" s="1" customFormat="1" ht="21.75" customHeight="1">
      <c r="A33" s="23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1" customFormat="1" ht="21.75" customHeight="1">
      <c r="A34" s="23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1" customFormat="1" ht="21.75" customHeight="1">
      <c r="A35" s="23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" customFormat="1" ht="21.75" customHeight="1">
      <c r="A36" s="23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s="1" customFormat="1" ht="21.75" customHeight="1">
      <c r="A37" s="23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s="1" customFormat="1" ht="21.75" customHeight="1">
      <c r="A38" s="23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s="1" customFormat="1" ht="21.75" customHeight="1">
      <c r="A39" s="23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s="1" customFormat="1" ht="21.75" customHeight="1">
      <c r="A40" s="23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s="1" customFormat="1" ht="21.75" customHeight="1">
      <c r="A41" s="23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s="1" customFormat="1" ht="21.75" customHeight="1">
      <c r="A42" s="23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s="1" customFormat="1" ht="21.75" customHeight="1">
      <c r="A43" s="23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s="1" customFormat="1" ht="21.75" customHeight="1">
      <c r="A44" s="23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s="1" customFormat="1" ht="21.75" customHeight="1">
      <c r="A45" s="23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s="1" customFormat="1" ht="21.75" customHeight="1">
      <c r="A46" s="23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s="1" customFormat="1" ht="21.75" customHeight="1">
      <c r="A47" s="23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s="1" customFormat="1" ht="21.75" customHeight="1">
      <c r="A48" s="23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s="1" customFormat="1" ht="21.75" customHeight="1">
      <c r="A49" s="23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s="1" customFormat="1" ht="21.75" customHeight="1">
      <c r="A50" s="23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s="1" customFormat="1" ht="21.75" customHeight="1">
      <c r="A51" s="23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s="1" customFormat="1" ht="21.75" customHeight="1">
      <c r="A52" s="23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s="1" customFormat="1" ht="21.75" customHeight="1">
      <c r="A53" s="23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s="1" customFormat="1" ht="21.75" customHeight="1">
      <c r="A54" s="23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s="1" customFormat="1" ht="21.75" customHeight="1">
      <c r="A55" s="23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s="1" customFormat="1" ht="21.75" customHeight="1">
      <c r="A56" s="23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s="1" customFormat="1" ht="21.75" customHeight="1">
      <c r="A57" s="23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s="1" customFormat="1" ht="21.75" customHeight="1">
      <c r="A58" s="23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s="1" customFormat="1" ht="21.75" customHeight="1">
      <c r="A59" s="23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s="1" customFormat="1" ht="21.75" customHeight="1">
      <c r="A60" s="23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s="1" customFormat="1" ht="21.75" customHeight="1">
      <c r="A61" s="23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s="1" customFormat="1" ht="21.75" customHeight="1">
      <c r="A62" s="23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s="1" customFormat="1" ht="21.75" customHeight="1">
      <c r="A63" s="23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s="1" customFormat="1" ht="21.75" customHeight="1">
      <c r="A64" s="23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s="1" customFormat="1" ht="21.75" customHeight="1">
      <c r="A65" s="23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s="1" customFormat="1" ht="21.75" customHeight="1">
      <c r="A66" s="23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s="1" customFormat="1" ht="21.75" customHeight="1">
      <c r="A67" s="23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s="1" customFormat="1" ht="21.75" customHeight="1">
      <c r="A68" s="23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s="1" customFormat="1" ht="21.75" customHeight="1">
      <c r="A69" s="23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s="1" customFormat="1" ht="21.75" customHeight="1">
      <c r="A70" s="23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s="1" customFormat="1" ht="21.75" customHeight="1">
      <c r="A71" s="23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s="1" customFormat="1" ht="21.75" customHeight="1">
      <c r="A72" s="23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s="1" customFormat="1" ht="21.75" customHeight="1">
      <c r="A73" s="23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s="1" customFormat="1" ht="21.75" customHeight="1">
      <c r="A74" s="23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s="1" customFormat="1" ht="21.75" customHeight="1">
      <c r="A75" s="23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s="1" customFormat="1" ht="21.75" customHeight="1">
      <c r="A76" s="23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s="1" customFormat="1" ht="21.75" customHeight="1">
      <c r="A77" s="23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s="1" customFormat="1" ht="21.75" customHeight="1">
      <c r="A78" s="23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s="1" customFormat="1" ht="21.75" customHeight="1">
      <c r="A79" s="23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s="1" customFormat="1" ht="21.75" customHeight="1">
      <c r="A80" s="23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s="1" customFormat="1" ht="21.75" customHeight="1">
      <c r="A81" s="23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s="1" customFormat="1" ht="21.75" customHeight="1">
      <c r="A82" s="23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s="1" customFormat="1" ht="21.75" customHeight="1">
      <c r="A83" s="23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s="1" customFormat="1" ht="21.75" customHeight="1">
      <c r="A84" s="23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s="1" customFormat="1" ht="21.75" customHeight="1">
      <c r="A85" s="23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s="1" customFormat="1" ht="21.75" customHeight="1">
      <c r="A86" s="23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s="1" customFormat="1" ht="21.75" customHeight="1">
      <c r="A87" s="23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s="1" customFormat="1" ht="21.75" customHeight="1">
      <c r="A88" s="23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s="1" customFormat="1" ht="21.75" customHeight="1">
      <c r="A89" s="23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s="1" customFormat="1" ht="21.75" customHeight="1">
      <c r="A90" s="23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s="1" customFormat="1" ht="21.75" customHeight="1">
      <c r="A91" s="23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s="1" customFormat="1" ht="21.75" customHeight="1">
      <c r="A92" s="23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s="1" customFormat="1" ht="21.75" customHeight="1">
      <c r="A93" s="23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s="1" customFormat="1" ht="21.75" customHeight="1">
      <c r="A94" s="23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s="1" customFormat="1" ht="21.75" customHeight="1">
      <c r="A95" s="23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s="1" customFormat="1" ht="21.75" customHeight="1">
      <c r="A96" s="23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s="1" customFormat="1" ht="21.75" customHeight="1">
      <c r="A97" s="23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s="1" customFormat="1" ht="21.75" customHeight="1">
      <c r="A98" s="23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s="1" customFormat="1" ht="21.75" customHeight="1">
      <c r="A99" s="23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s="1" customFormat="1" ht="21.75" customHeight="1">
      <c r="A100" s="23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s="1" customFormat="1" ht="21.75" customHeight="1">
      <c r="A101" s="23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s="1" customFormat="1" ht="21.75" customHeight="1">
      <c r="A102" s="23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s="1" customFormat="1" ht="21.75" customHeight="1">
      <c r="A103" s="23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s="1" customFormat="1" ht="21.75" customHeight="1">
      <c r="A104" s="23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s="1" customFormat="1" ht="21.75" customHeight="1">
      <c r="A105" s="23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s="1" customFormat="1" ht="21.75" customHeight="1">
      <c r="A106" s="23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s="1" customFormat="1" ht="21.75" customHeight="1">
      <c r="A107" s="23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s="1" customFormat="1" ht="21.75" customHeight="1">
      <c r="A108" s="23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s="1" customFormat="1" ht="21.75" customHeight="1">
      <c r="A109" s="23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s="1" customFormat="1" ht="21.75" customHeight="1">
      <c r="A110" s="23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s="1" customFormat="1" ht="21.75" customHeight="1">
      <c r="A111" s="23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s="1" customFormat="1" ht="21.75" customHeight="1">
      <c r="A112" s="23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s="1" customFormat="1" ht="21.75" customHeight="1">
      <c r="A113" s="23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s="1" customFormat="1" ht="21.75" customHeight="1">
      <c r="A114" s="23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s="1" customFormat="1" ht="21.75" customHeight="1">
      <c r="A115" s="23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s="1" customFormat="1" ht="21.75" customHeight="1">
      <c r="A116" s="23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s="1" customFormat="1" ht="21.75" customHeight="1">
      <c r="A117" s="23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s="1" customFormat="1" ht="21.75" customHeight="1">
      <c r="A118" s="23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s="1" customFormat="1" ht="21.75" customHeight="1">
      <c r="A119" s="23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s="1" customFormat="1" ht="21.75" customHeight="1">
      <c r="A120" s="23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s="1" customFormat="1" ht="21.75" customHeight="1">
      <c r="A121" s="23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s="1" customFormat="1" ht="21.75" customHeight="1">
      <c r="A122" s="23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s="1" customFormat="1" ht="21.75" customHeight="1">
      <c r="A123" s="23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s="1" customFormat="1" ht="21.75" customHeight="1">
      <c r="A124" s="23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s="1" customFormat="1" ht="21.75" customHeight="1">
      <c r="A125" s="23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s="1" customFormat="1" ht="21.75" customHeight="1">
      <c r="A126" s="23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s="1" customFormat="1" ht="21.75" customHeight="1">
      <c r="A127" s="23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s="1" customFormat="1" ht="21.75" customHeight="1">
      <c r="A128" s="23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s="1" customFormat="1" ht="21.75" customHeight="1">
      <c r="A129" s="23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s="1" customFormat="1" ht="21.75" customHeight="1">
      <c r="A130" s="23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s="1" customFormat="1" ht="21.75" customHeight="1">
      <c r="A131" s="23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s="1" customFormat="1" ht="21.75" customHeight="1">
      <c r="A132" s="23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s="1" customFormat="1" ht="21.75" customHeight="1">
      <c r="A133" s="23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s="1" customFormat="1" ht="21.75" customHeight="1">
      <c r="A134" s="23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s="1" customFormat="1" ht="21.75" customHeight="1">
      <c r="A135" s="23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s="1" customFormat="1" ht="21.75" customHeight="1">
      <c r="A136" s="23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s="1" customFormat="1" ht="21.75" customHeight="1">
      <c r="A137" s="23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s="1" customFormat="1" ht="21.75" customHeight="1">
      <c r="A138" s="23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s="1" customFormat="1" ht="21.75" customHeight="1">
      <c r="A139" s="23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s="1" customFormat="1" ht="21.75" customHeight="1">
      <c r="A140" s="23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s="1" customFormat="1" ht="21.75" customHeight="1">
      <c r="A141" s="23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s="1" customFormat="1" ht="21.75" customHeight="1">
      <c r="A142" s="23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s="1" customFormat="1" ht="21.75" customHeight="1">
      <c r="A143" s="23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s="1" customFormat="1" ht="21.75" customHeight="1">
      <c r="A144" s="23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s="1" customFormat="1" ht="21.75" customHeight="1">
      <c r="A145" s="23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s="1" customFormat="1" ht="21.75" customHeight="1">
      <c r="A146" s="23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s="1" customFormat="1" ht="21.75" customHeight="1">
      <c r="A147" s="23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s="1" customFormat="1" ht="21.75" customHeight="1">
      <c r="A148" s="23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s="1" customFormat="1" ht="21.75" customHeight="1">
      <c r="A149" s="23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s="1" customFormat="1" ht="21.75" customHeight="1">
      <c r="A150" s="23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s="1" customFormat="1" ht="21.75" customHeight="1">
      <c r="A151" s="23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s="1" customFormat="1" ht="21.75" customHeight="1">
      <c r="A152" s="23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s="1" customFormat="1" ht="21.75" customHeight="1">
      <c r="A153" s="23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s="1" customFormat="1" ht="21.75" customHeight="1">
      <c r="A154" s="23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s="1" customFormat="1" ht="21.75" customHeight="1">
      <c r="A155" s="23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s="1" customFormat="1" ht="21.75" customHeight="1">
      <c r="A156" s="23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s="1" customFormat="1" ht="21.75" customHeight="1">
      <c r="A157" s="23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s="1" customFormat="1" ht="21.75" customHeight="1">
      <c r="A158" s="23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s="1" customFormat="1" ht="21.75" customHeight="1">
      <c r="A159" s="23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s="1" customFormat="1" ht="21.75" customHeight="1">
      <c r="A160" s="23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s="1" customFormat="1" ht="21.75" customHeight="1">
      <c r="A161" s="23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s="1" customFormat="1" ht="21.75" customHeight="1">
      <c r="A162" s="23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s="1" customFormat="1" ht="21.75" customHeight="1">
      <c r="A163" s="23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s="1" customFormat="1" ht="21.75" customHeight="1">
      <c r="A164" s="23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s="1" customFormat="1" ht="21.75" customHeight="1">
      <c r="A165" s="23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s="1" customFormat="1" ht="21.75" customHeight="1">
      <c r="A166" s="23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s="1" customFormat="1" ht="21.75" customHeight="1">
      <c r="A167" s="23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s="1" customFormat="1" ht="21.75" customHeight="1">
      <c r="A168" s="23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s="1" customFormat="1" ht="21.75" customHeight="1">
      <c r="A169" s="23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s="1" customFormat="1" ht="21.75" customHeight="1">
      <c r="A170" s="23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s="1" customFormat="1" ht="21.75" customHeight="1">
      <c r="A171" s="23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s="1" customFormat="1" ht="21.75" customHeight="1">
      <c r="A172" s="23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s="1" customFormat="1" ht="21.75" customHeight="1">
      <c r="A173" s="23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s="1" customFormat="1" ht="21.75" customHeight="1">
      <c r="A174" s="23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s="1" customFormat="1" ht="21.75" customHeight="1">
      <c r="A175" s="23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s="1" customFormat="1" ht="21.75" customHeight="1">
      <c r="A176" s="23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s="1" customFormat="1" ht="21.75" customHeight="1">
      <c r="A177" s="23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s="1" customFormat="1" ht="21.75" customHeight="1">
      <c r="A178" s="23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s="1" customFormat="1" ht="21.75" customHeight="1">
      <c r="A179" s="23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s="1" customFormat="1" ht="21.75" customHeight="1">
      <c r="A180" s="23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s="1" customFormat="1" ht="21.75" customHeight="1">
      <c r="A181" s="23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s="1" customFormat="1" ht="21.75" customHeight="1">
      <c r="A182" s="23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s="1" customFormat="1" ht="21.75" customHeight="1">
      <c r="A183" s="23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s="1" customFormat="1" ht="21.75" customHeight="1">
      <c r="A184" s="23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s="1" customFormat="1" ht="21.75" customHeight="1">
      <c r="A185" s="23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s="1" customFormat="1" ht="21.75" customHeight="1">
      <c r="A186" s="23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s="1" customFormat="1" ht="21.75" customHeight="1">
      <c r="A187" s="23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s="1" customFormat="1" ht="21.75" customHeight="1">
      <c r="A188" s="23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s="1" customFormat="1" ht="21.75" customHeight="1">
      <c r="A189" s="23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s="1" customFormat="1" ht="21.75" customHeight="1">
      <c r="A190" s="23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s="1" customFormat="1" ht="21.75" customHeight="1">
      <c r="A191" s="23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s="1" customFormat="1" ht="21.75" customHeight="1">
      <c r="A192" s="23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s="1" customFormat="1" ht="21.75" customHeight="1">
      <c r="A193" s="23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s="1" customFormat="1" ht="21.75" customHeight="1">
      <c r="A194" s="23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s="1" customFormat="1" ht="21.75" customHeight="1">
      <c r="A195" s="23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s="1" customFormat="1" ht="21.75" customHeight="1">
      <c r="A196" s="23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s="1" customFormat="1" ht="21.75" customHeight="1">
      <c r="A197" s="23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s="1" customFormat="1" ht="21.75" customHeight="1">
      <c r="A198" s="23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s="1" customFormat="1" ht="21.75" customHeight="1">
      <c r="A199" s="23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s="1" customFormat="1" ht="21.75" customHeight="1">
      <c r="A200" s="23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s="1" customFormat="1" ht="21.75" customHeight="1">
      <c r="A201" s="23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s="1" customFormat="1" ht="21.75" customHeight="1">
      <c r="A202" s="23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s="1" customFormat="1" ht="21.75" customHeight="1">
      <c r="A203" s="23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s="1" customFormat="1" ht="21.75" customHeight="1">
      <c r="A204" s="23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s="1" customFormat="1" ht="21.75" customHeight="1">
      <c r="A205" s="23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s="1" customFormat="1" ht="21.75" customHeight="1">
      <c r="A206" s="23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s="1" customFormat="1" ht="21.75" customHeight="1">
      <c r="A207" s="23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s="1" customFormat="1" ht="21.75" customHeight="1">
      <c r="A208" s="23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s="1" customFormat="1" ht="21.75" customHeight="1">
      <c r="A209" s="23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s="1" customFormat="1" ht="21.75" customHeight="1">
      <c r="A210" s="23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s="1" customFormat="1" ht="21.75" customHeight="1">
      <c r="A211" s="23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s="1" customFormat="1" ht="21.75" customHeight="1">
      <c r="A212" s="23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s="1" customFormat="1" ht="21.75" customHeight="1">
      <c r="A213" s="23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s="1" customFormat="1" ht="21.75" customHeight="1">
      <c r="A214" s="23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s="1" customFormat="1" ht="21.75" customHeight="1">
      <c r="A215" s="23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s="1" customFormat="1" ht="21.75" customHeight="1">
      <c r="A216" s="23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s="1" customFormat="1" ht="21.75" customHeight="1">
      <c r="A217" s="23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s="1" customFormat="1" ht="21.75" customHeight="1">
      <c r="A218" s="23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s="1" customFormat="1" ht="21.75" customHeight="1">
      <c r="A219" s="23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s="1" customFormat="1" ht="21.75" customHeight="1">
      <c r="A220" s="23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s="1" customFormat="1" ht="21.75" customHeight="1">
      <c r="A221" s="23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s="1" customFormat="1" ht="21.75" customHeight="1">
      <c r="A222" s="23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s="1" customFormat="1" ht="21.75" customHeight="1">
      <c r="A223" s="23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s="1" customFormat="1" ht="21.75" customHeight="1">
      <c r="A224" s="23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s="1" customFormat="1" ht="21.75" customHeight="1">
      <c r="A225" s="23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s="1" customFormat="1" ht="21.75" customHeight="1">
      <c r="A226" s="23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s="1" customFormat="1" ht="21.75" customHeight="1">
      <c r="A227" s="23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s="1" customFormat="1" ht="21.75" customHeight="1">
      <c r="A228" s="23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s="1" customFormat="1" ht="21.75" customHeight="1">
      <c r="A229" s="23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s="1" customFormat="1" ht="21.75" customHeight="1">
      <c r="A230" s="23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s="1" customFormat="1" ht="21.75" customHeight="1">
      <c r="A231" s="23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s="1" customFormat="1" ht="21.75" customHeight="1">
      <c r="A232" s="23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s="1" customFormat="1" ht="21.75" customHeight="1">
      <c r="A233" s="23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s="1" customFormat="1" ht="21.75" customHeight="1">
      <c r="A234" s="23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s="1" customFormat="1" ht="21.75" customHeight="1">
      <c r="A235" s="23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s="1" customFormat="1" ht="21.75" customHeight="1">
      <c r="A236" s="23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s="1" customFormat="1" ht="21.75" customHeight="1">
      <c r="A237" s="23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s="1" customFormat="1" ht="21.75" customHeight="1">
      <c r="A238" s="23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s="1" customFormat="1" ht="21.75" customHeight="1">
      <c r="A239" s="23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s="1" customFormat="1" ht="21.75" customHeight="1">
      <c r="A240" s="23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s="1" customFormat="1" ht="21.75" customHeight="1">
      <c r="A241" s="23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s="1" customFormat="1" ht="21.75" customHeight="1">
      <c r="A242" s="23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s="1" customFormat="1" ht="21.75" customHeight="1">
      <c r="A243" s="23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s="1" customFormat="1" ht="21.75" customHeight="1">
      <c r="A244" s="23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s="1" customFormat="1" ht="21.75" customHeight="1">
      <c r="A245" s="23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s="1" customFormat="1" ht="21.75" customHeight="1">
      <c r="A246" s="23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s="1" customFormat="1" ht="21.75" customHeight="1">
      <c r="A247" s="23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s="1" customFormat="1" ht="21.75" customHeight="1">
      <c r="A248" s="23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s="1" customFormat="1" ht="21.75" customHeight="1">
      <c r="A249" s="23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s="1" customFormat="1" ht="21.75" customHeight="1">
      <c r="A250" s="23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s="1" customFormat="1" ht="21.75" customHeight="1">
      <c r="A251" s="23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s="1" customFormat="1" ht="21.75" customHeight="1">
      <c r="A252" s="23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s="1" customFormat="1" ht="21.75" customHeight="1">
      <c r="A253" s="23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s="1" customFormat="1" ht="21.75" customHeight="1">
      <c r="A254" s="23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s="1" customFormat="1" ht="21.75" customHeight="1">
      <c r="A255" s="23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s="1" customFormat="1" ht="21.75" customHeight="1">
      <c r="A256" s="23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s="1" customFormat="1" ht="21.75" customHeight="1">
      <c r="A257" s="23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s="1" customFormat="1" ht="21.75" customHeight="1">
      <c r="A258" s="23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s="1" customFormat="1" ht="21.75" customHeight="1">
      <c r="A259" s="23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s="1" customFormat="1" ht="21.75" customHeight="1">
      <c r="A260" s="23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s="1" customFormat="1" ht="21.75" customHeight="1">
      <c r="A261" s="23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s="1" customFormat="1" ht="21.75" customHeight="1">
      <c r="A262" s="23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s="1" customFormat="1" ht="21.75" customHeight="1">
      <c r="A263" s="23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s="1" customFormat="1" ht="21.75" customHeight="1">
      <c r="A264" s="23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s="1" customFormat="1" ht="21.75" customHeight="1">
      <c r="A265" s="23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s="1" customFormat="1" ht="21.75" customHeight="1">
      <c r="A266" s="23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s="1" customFormat="1" ht="21.75" customHeight="1">
      <c r="A267" s="23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s="1" customFormat="1" ht="21.75" customHeight="1">
      <c r="A268" s="23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s="1" customFormat="1" ht="21.75" customHeight="1">
      <c r="A269" s="23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s="1" customFormat="1" ht="21.75" customHeight="1">
      <c r="A270" s="23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s="1" customFormat="1" ht="21.75" customHeight="1">
      <c r="A271" s="23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s="1" customFormat="1" ht="21.75" customHeight="1">
      <c r="A272" s="23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s="1" customFormat="1" ht="21.75" customHeight="1">
      <c r="A273" s="23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s="1" customFormat="1" ht="21.75" customHeight="1">
      <c r="A274" s="23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s="1" customFormat="1" ht="21.75" customHeight="1">
      <c r="A275" s="23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s="1" customFormat="1" ht="21.75" customHeight="1">
      <c r="A276" s="23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s="1" customFormat="1" ht="21.75" customHeight="1">
      <c r="A277" s="23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s="1" customFormat="1" ht="21.75" customHeight="1">
      <c r="A278" s="23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s="1" customFormat="1" ht="21.75" customHeight="1">
      <c r="A279" s="23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s="1" customFormat="1" ht="21.75" customHeight="1">
      <c r="A280" s="23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s="1" customFormat="1" ht="21.75" customHeight="1">
      <c r="A281" s="23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s="1" customFormat="1" ht="21.75" customHeight="1">
      <c r="A282" s="23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s="1" customFormat="1" ht="21.75" customHeight="1">
      <c r="A283" s="23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s="1" customFormat="1" ht="21.75" customHeight="1">
      <c r="A284" s="23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s="1" customFormat="1" ht="21.75" customHeight="1">
      <c r="A285" s="23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s="1" customFormat="1" ht="21.75" customHeight="1">
      <c r="A286" s="23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s="1" customFormat="1" ht="21.75" customHeight="1">
      <c r="A287" s="23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s="1" customFormat="1" ht="21.75" customHeight="1">
      <c r="A288" s="23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s="1" customFormat="1" ht="21.75" customHeight="1">
      <c r="A289" s="23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s="1" customFormat="1" ht="21.75" customHeight="1">
      <c r="A290" s="23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s="1" customFormat="1" ht="21.75" customHeight="1">
      <c r="A291" s="23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s="1" customFormat="1" ht="21.75" customHeight="1">
      <c r="A292" s="23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s="1" customFormat="1" ht="21.75" customHeight="1">
      <c r="A293" s="23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s="1" customFormat="1" ht="21.75" customHeight="1">
      <c r="A294" s="23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s="1" customFormat="1" ht="21.75" customHeight="1">
      <c r="A295" s="23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s="1" customFormat="1" ht="21.75" customHeight="1">
      <c r="A296" s="23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s="1" customFormat="1" ht="21.75" customHeight="1">
      <c r="A297" s="23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s="1" customFormat="1" ht="21.75" customHeight="1">
      <c r="A298" s="23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s="1" customFormat="1" ht="21.75" customHeight="1">
      <c r="A299" s="23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s="1" customFormat="1" ht="21.75" customHeight="1">
      <c r="A300" s="23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s="1" customFormat="1" ht="21.75" customHeight="1">
      <c r="A301" s="90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</row>
    <row r="302" spans="1:26" s="1" customFormat="1" ht="21.75" customHeight="1">
      <c r="A302" s="90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</row>
    <row r="303" spans="1:26" s="1" customFormat="1" ht="21.75" customHeight="1">
      <c r="A303" s="90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</row>
    <row r="304" spans="1:26" s="1" customFormat="1" ht="21.75" customHeight="1">
      <c r="A304" s="90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</row>
    <row r="305" spans="1:1" s="1" customFormat="1" ht="21.75" customHeight="1">
      <c r="A305" s="90"/>
    </row>
    <row r="306" spans="1:1" s="1" customFormat="1" ht="21.75" customHeight="1">
      <c r="A306" s="90"/>
    </row>
    <row r="307" spans="1:1" s="1" customFormat="1" ht="21.75" customHeight="1">
      <c r="A307" s="90"/>
    </row>
    <row r="308" spans="1:1" s="1" customFormat="1" ht="21.75" customHeight="1">
      <c r="A308" s="90"/>
    </row>
    <row r="309" spans="1:1" s="1" customFormat="1" ht="21.75" customHeight="1">
      <c r="A309" s="90"/>
    </row>
    <row r="310" spans="1:1" s="1" customFormat="1" ht="21.75" customHeight="1">
      <c r="A310" s="90"/>
    </row>
    <row r="311" spans="1:1" s="1" customFormat="1" ht="21.75" customHeight="1">
      <c r="A311" s="90"/>
    </row>
    <row r="312" spans="1:1" s="1" customFormat="1" ht="21.75" customHeight="1">
      <c r="A312" s="90"/>
    </row>
    <row r="313" spans="1:1" s="1" customFormat="1" ht="21.75" customHeight="1">
      <c r="A313" s="90"/>
    </row>
    <row r="314" spans="1:1" s="1" customFormat="1" ht="21.75" customHeight="1">
      <c r="A314" s="90"/>
    </row>
    <row r="315" spans="1:1" s="1" customFormat="1" ht="21.75" customHeight="1">
      <c r="A315" s="90"/>
    </row>
    <row r="316" spans="1:1" s="1" customFormat="1" ht="21.75" customHeight="1">
      <c r="A316" s="90"/>
    </row>
    <row r="317" spans="1:1" s="1" customFormat="1" ht="21.75" customHeight="1">
      <c r="A317" s="90"/>
    </row>
    <row r="318" spans="1:1" s="1" customFormat="1" ht="21.75" customHeight="1">
      <c r="A318" s="90"/>
    </row>
    <row r="319" spans="1:1" s="1" customFormat="1" ht="21.75" customHeight="1">
      <c r="A319" s="90"/>
    </row>
    <row r="320" spans="1:1" s="1" customFormat="1" ht="21.75" customHeight="1">
      <c r="A320" s="90"/>
    </row>
    <row r="321" spans="1:1" s="1" customFormat="1" ht="21.75" customHeight="1">
      <c r="A321" s="90"/>
    </row>
    <row r="322" spans="1:1" s="1" customFormat="1" ht="21.75" customHeight="1">
      <c r="A322" s="90"/>
    </row>
    <row r="323" spans="1:1" s="1" customFormat="1" ht="21.75" customHeight="1">
      <c r="A323" s="90"/>
    </row>
    <row r="324" spans="1:1" s="1" customFormat="1" ht="21.75" customHeight="1">
      <c r="A324" s="90"/>
    </row>
    <row r="325" spans="1:1" s="1" customFormat="1" ht="21.75" customHeight="1">
      <c r="A325" s="90"/>
    </row>
    <row r="326" spans="1:1" s="1" customFormat="1" ht="21.75" customHeight="1">
      <c r="A326" s="90"/>
    </row>
    <row r="327" spans="1:1" s="1" customFormat="1" ht="21.75" customHeight="1">
      <c r="A327" s="90"/>
    </row>
    <row r="328" spans="1:1" s="1" customFormat="1" ht="21.75" customHeight="1">
      <c r="A328" s="90"/>
    </row>
    <row r="329" spans="1:1" s="1" customFormat="1" ht="21.75" customHeight="1">
      <c r="A329" s="90"/>
    </row>
    <row r="330" spans="1:1" s="1" customFormat="1" ht="21.75" customHeight="1">
      <c r="A330" s="90"/>
    </row>
    <row r="331" spans="1:1" s="1" customFormat="1" ht="21.75" customHeight="1">
      <c r="A331" s="90"/>
    </row>
    <row r="332" spans="1:1" s="1" customFormat="1" ht="21.75" customHeight="1">
      <c r="A332" s="90"/>
    </row>
    <row r="333" spans="1:1" s="1" customFormat="1" ht="21.75" customHeight="1">
      <c r="A333" s="90"/>
    </row>
    <row r="334" spans="1:1" s="1" customFormat="1" ht="21.75" customHeight="1">
      <c r="A334" s="90"/>
    </row>
    <row r="335" spans="1:1" s="1" customFormat="1" ht="21.75" customHeight="1">
      <c r="A335" s="90"/>
    </row>
    <row r="336" spans="1:1" s="1" customFormat="1" ht="21.75" customHeight="1">
      <c r="A336" s="90"/>
    </row>
    <row r="337" spans="1:74" s="1" customFormat="1" ht="21.75" customHeight="1">
      <c r="A337" s="90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</row>
    <row r="338" spans="1:74" s="1" customFormat="1" ht="21.75" customHeight="1">
      <c r="A338" s="90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</row>
    <row r="339" spans="1:74" s="1" customFormat="1" ht="21.75" customHeight="1">
      <c r="A339" s="90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</row>
    <row r="340" spans="1:74" s="1" customFormat="1" ht="21.75" customHeight="1">
      <c r="A340" s="90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</row>
    <row r="341" spans="1:74" s="1" customFormat="1" ht="21.75" customHeight="1">
      <c r="A341" s="90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</row>
    <row r="342" spans="1:74" s="1" customFormat="1" ht="21.75" customHeight="1">
      <c r="A342" s="90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</row>
    <row r="343" spans="1:74" s="1" customFormat="1" ht="21.75" customHeight="1">
      <c r="A343" s="90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</row>
    <row r="344" spans="1:74" s="1" customFormat="1" ht="21.75" customHeight="1">
      <c r="A344" s="90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51"/>
      <c r="AV344" s="51"/>
      <c r="AW344" s="51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51"/>
      <c r="BJ344" s="51"/>
      <c r="BK344" s="51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</row>
    <row r="345" spans="1:74" ht="21.75" customHeight="1"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</row>
  </sheetData>
  <sheetProtection algorithmName="SHA-512" hashValue="Y8L1fE8qu9K7SasviGoo/BPWfGpwPoCwipDS3iwm8QXYeDO/yDT8eGUQmzZlcJzfYqSJKS3LNFbZraKD7tEZ0w==" saltValue="ojUIJpsQ5XnCQrJXBZEZAA==" spinCount="100000" sheet="1" objects="1" scenarios="1" sort="0" autoFilter="0"/>
  <protectedRanges>
    <protectedRange sqref="B12:C17" name="Intervalo1"/>
    <protectedRange sqref="E12:G17" name="Intervalo2"/>
    <protectedRange sqref="B22:G26" name="Intervalo3"/>
  </protectedRanges>
  <mergeCells count="9">
    <mergeCell ref="B23:G23"/>
    <mergeCell ref="B24:G24"/>
    <mergeCell ref="B25:G25"/>
    <mergeCell ref="B26:G26"/>
    <mergeCell ref="A1:G1"/>
    <mergeCell ref="A2:G3"/>
    <mergeCell ref="D5:G7"/>
    <mergeCell ref="A20:G20"/>
    <mergeCell ref="B22:G22"/>
  </mergeCells>
  <conditionalFormatting sqref="B7">
    <cfRule type="cellIs" dxfId="3" priority="2" operator="greaterThan">
      <formula>0</formula>
    </cfRule>
    <cfRule type="cellIs" dxfId="2" priority="4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300"/>
  <sheetViews>
    <sheetView zoomScaleNormal="100" zoomScaleSheetLayoutView="100" workbookViewId="0">
      <selection sqref="A1:H1"/>
    </sheetView>
  </sheetViews>
  <sheetFormatPr defaultRowHeight="14.25"/>
  <cols>
    <col min="1" max="1" width="16.875" customWidth="1"/>
    <col min="2" max="2" width="9.25" customWidth="1"/>
    <col min="3" max="3" width="32" customWidth="1"/>
    <col min="4" max="4" width="28" customWidth="1"/>
    <col min="5" max="5" width="13" customWidth="1"/>
    <col min="6" max="6" width="14" customWidth="1"/>
    <col min="7" max="7" width="16" customWidth="1"/>
    <col min="8" max="8" width="28" customWidth="1"/>
    <col min="9" max="60" width="9" style="1"/>
  </cols>
  <sheetData>
    <row r="1" spans="1:61" ht="23.25">
      <c r="A1" s="104" t="s">
        <v>161</v>
      </c>
      <c r="B1" s="104"/>
      <c r="C1" s="104"/>
      <c r="D1" s="104"/>
      <c r="E1" s="104"/>
      <c r="F1" s="104"/>
      <c r="G1" s="104"/>
      <c r="H1" s="104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</row>
    <row r="2" spans="1:61">
      <c r="A2" s="105" t="s">
        <v>162</v>
      </c>
      <c r="B2" s="105"/>
      <c r="C2" s="105"/>
      <c r="D2" s="105"/>
      <c r="E2" s="105"/>
      <c r="F2" s="105"/>
      <c r="G2" s="105"/>
      <c r="H2" s="105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</row>
    <row r="3" spans="1:61">
      <c r="A3" s="105"/>
      <c r="B3" s="105"/>
      <c r="C3" s="105"/>
      <c r="D3" s="105"/>
      <c r="E3" s="105"/>
      <c r="F3" s="105"/>
      <c r="G3" s="105"/>
      <c r="H3" s="105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</row>
    <row r="4" spans="1:61" s="1" customFormat="1">
      <c r="A4" s="11"/>
      <c r="B4" s="11"/>
      <c r="C4" s="13"/>
      <c r="D4" s="11"/>
      <c r="E4" s="11"/>
      <c r="F4" s="11"/>
      <c r="G4" s="11"/>
      <c r="H4" s="19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9"/>
    </row>
    <row r="5" spans="1:61" ht="30" customHeight="1">
      <c r="A5" s="22" t="s">
        <v>163</v>
      </c>
      <c r="B5" s="67">
        <f>COUNTIF($C$12:$C$20,"?*")</f>
        <v>0</v>
      </c>
      <c r="C5" s="11"/>
      <c r="D5" s="108" t="s">
        <v>164</v>
      </c>
      <c r="E5" s="108"/>
      <c r="F5" s="108"/>
      <c r="G5" s="108"/>
      <c r="H5" s="10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</row>
    <row r="6" spans="1:61" ht="18">
      <c r="A6" s="22" t="s">
        <v>165</v>
      </c>
      <c r="B6" s="67">
        <f>COUNTIF($G$12:$G$20,"Concluído")</f>
        <v>0</v>
      </c>
      <c r="C6" s="11"/>
      <c r="D6" s="108"/>
      <c r="E6" s="108"/>
      <c r="F6" s="108"/>
      <c r="G6" s="108"/>
      <c r="H6" s="108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</row>
    <row r="7" spans="1:61" ht="18">
      <c r="A7" s="22" t="s">
        <v>166</v>
      </c>
      <c r="B7" s="87">
        <f>IF(B5=0,0,B6/B5)</f>
        <v>0</v>
      </c>
      <c r="C7" s="11"/>
      <c r="D7" s="108"/>
      <c r="E7" s="108"/>
      <c r="F7" s="108"/>
      <c r="G7" s="108"/>
      <c r="H7" s="108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</row>
    <row r="8" spans="1:61" s="1" customFormat="1">
      <c r="A8" s="11"/>
      <c r="B8" s="11"/>
      <c r="C8" s="14"/>
      <c r="D8" s="11"/>
      <c r="E8" s="11"/>
      <c r="F8" s="11"/>
      <c r="G8" s="11"/>
      <c r="H8" s="19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9"/>
    </row>
    <row r="9" spans="1:61" s="1" customFormat="1">
      <c r="A9" s="11"/>
      <c r="B9" s="11"/>
      <c r="C9" s="11"/>
      <c r="D9" s="11"/>
      <c r="E9" s="11"/>
      <c r="F9" s="11"/>
      <c r="G9" s="11"/>
      <c r="H9" s="1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9"/>
    </row>
    <row r="10" spans="1:61" s="1" customFormat="1">
      <c r="A10" s="11"/>
      <c r="B10" s="11"/>
      <c r="C10" s="11"/>
      <c r="D10" s="11"/>
      <c r="E10" s="11"/>
      <c r="F10" s="11"/>
      <c r="G10" s="11"/>
      <c r="H10" s="19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9"/>
    </row>
    <row r="11" spans="1:61" ht="33.950000000000003" customHeight="1">
      <c r="A11" s="38" t="s">
        <v>167</v>
      </c>
      <c r="B11" s="38" t="s">
        <v>168</v>
      </c>
      <c r="C11" s="38" t="s">
        <v>169</v>
      </c>
      <c r="D11" s="38" t="s">
        <v>170</v>
      </c>
      <c r="E11" s="38" t="s">
        <v>171</v>
      </c>
      <c r="F11" s="38" t="s">
        <v>39</v>
      </c>
      <c r="G11" s="38" t="s">
        <v>172</v>
      </c>
      <c r="H11" s="38" t="s">
        <v>46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</row>
    <row r="12" spans="1:61" ht="22.5" customHeight="1">
      <c r="A12" s="91" t="s">
        <v>173</v>
      </c>
      <c r="B12" s="92">
        <v>1</v>
      </c>
      <c r="C12" s="93"/>
      <c r="D12" s="93"/>
      <c r="E12" s="94"/>
      <c r="F12" s="93"/>
      <c r="G12" s="93" t="s">
        <v>174</v>
      </c>
      <c r="H12" s="68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</row>
    <row r="13" spans="1:61" ht="24" customHeight="1">
      <c r="A13" s="91" t="s">
        <v>173</v>
      </c>
      <c r="B13" s="92">
        <v>2</v>
      </c>
      <c r="C13" s="93"/>
      <c r="D13" s="93"/>
      <c r="E13" s="94"/>
      <c r="F13" s="93"/>
      <c r="G13" s="93" t="s">
        <v>174</v>
      </c>
      <c r="H13" s="68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</row>
    <row r="14" spans="1:61" ht="21.75" customHeight="1">
      <c r="A14" s="95" t="s">
        <v>173</v>
      </c>
      <c r="B14" s="96">
        <v>3</v>
      </c>
      <c r="C14" s="97"/>
      <c r="D14" s="97"/>
      <c r="E14" s="98"/>
      <c r="F14" s="97"/>
      <c r="G14" s="97" t="s">
        <v>174</v>
      </c>
      <c r="H14" s="99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</row>
    <row r="15" spans="1:61" ht="20.25" customHeight="1">
      <c r="A15" s="91" t="s">
        <v>175</v>
      </c>
      <c r="B15" s="92">
        <v>1</v>
      </c>
      <c r="C15" s="93"/>
      <c r="D15" s="93"/>
      <c r="E15" s="94"/>
      <c r="F15" s="93"/>
      <c r="G15" s="93" t="s">
        <v>174</v>
      </c>
      <c r="H15" s="6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</row>
    <row r="16" spans="1:61" ht="20.25" customHeight="1">
      <c r="A16" s="91" t="s">
        <v>175</v>
      </c>
      <c r="B16" s="92">
        <v>2</v>
      </c>
      <c r="C16" s="93"/>
      <c r="D16" s="93"/>
      <c r="E16" s="94"/>
      <c r="F16" s="93"/>
      <c r="G16" s="93" t="s">
        <v>174</v>
      </c>
      <c r="H16" s="6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</row>
    <row r="17" spans="1:60" ht="20.25" customHeight="1">
      <c r="A17" s="95" t="s">
        <v>175</v>
      </c>
      <c r="B17" s="96">
        <v>3</v>
      </c>
      <c r="C17" s="97"/>
      <c r="D17" s="97"/>
      <c r="E17" s="98"/>
      <c r="F17" s="97"/>
      <c r="G17" s="97" t="s">
        <v>174</v>
      </c>
      <c r="H17" s="99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</row>
    <row r="18" spans="1:60" ht="21.75" customHeight="1">
      <c r="A18" s="91" t="s">
        <v>176</v>
      </c>
      <c r="B18" s="92">
        <v>1</v>
      </c>
      <c r="C18" s="93"/>
      <c r="D18" s="93"/>
      <c r="E18" s="94"/>
      <c r="F18" s="93"/>
      <c r="G18" s="93" t="s">
        <v>174</v>
      </c>
      <c r="H18" s="6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</row>
    <row r="19" spans="1:60" ht="18" customHeight="1">
      <c r="A19" s="91" t="s">
        <v>176</v>
      </c>
      <c r="B19" s="92">
        <v>2</v>
      </c>
      <c r="C19" s="93"/>
      <c r="D19" s="93"/>
      <c r="E19" s="94"/>
      <c r="F19" s="93"/>
      <c r="G19" s="93" t="s">
        <v>174</v>
      </c>
      <c r="H19" s="6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</row>
    <row r="20" spans="1:60" ht="22.5" customHeight="1">
      <c r="A20" s="95" t="s">
        <v>176</v>
      </c>
      <c r="B20" s="96">
        <v>3</v>
      </c>
      <c r="C20" s="97"/>
      <c r="D20" s="97"/>
      <c r="E20" s="98"/>
      <c r="F20" s="97"/>
      <c r="G20" s="97" t="s">
        <v>174</v>
      </c>
      <c r="H20" s="99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</row>
    <row r="21" spans="1:60" s="1" customFormat="1">
      <c r="A21" s="14"/>
      <c r="B21" s="14"/>
      <c r="C21" s="14"/>
      <c r="D21" s="14"/>
      <c r="E21" s="14"/>
      <c r="F21" s="14"/>
      <c r="G21" s="14"/>
      <c r="H21" s="14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</row>
    <row r="22" spans="1:60" s="1" customForma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</row>
    <row r="23" spans="1:60" s="1" customForma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</row>
    <row r="24" spans="1:60" s="1" customForma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</row>
    <row r="25" spans="1:60" s="1" customForma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</row>
    <row r="26" spans="1:60" s="1" customForma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</row>
    <row r="27" spans="1:60" s="1" customForma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</row>
    <row r="28" spans="1:60" s="1" customForma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</row>
    <row r="29" spans="1:60" s="1" customForma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</row>
    <row r="30" spans="1:60" s="1" customForma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</row>
    <row r="31" spans="1:60" s="1" customForma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</row>
    <row r="32" spans="1:60" s="1" customForma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</row>
    <row r="33" spans="1:26" s="1" customForma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1" customForma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1" customForma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" customForma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s="1" customForma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s="1" customForma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s="1" customForma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s="1" customForma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s="1" customForma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s="1" customForma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s="1" customForma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s="1" customForma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s="1" customForma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s="1" customForma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s="1" customForma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s="1" customForma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s="1" customForma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s="1" customForma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s="1" customForma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s="1" customForma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s="1" customForma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s="1" customForma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s="1" customForma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s="1" customForma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s="1" customForma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s="1" customForma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s="1" customForma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s="1" customForma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s="1" customForma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s="1" customForma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s="1" customForma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s="1" customForma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s="1" customForma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s="1" customForma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s="1" customForma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s="1" customForma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s="1" customForma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s="1" customForma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s="1" customForma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s="1" customForma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s="1" customForma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s="1" customForma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s="1" customForma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s="1" customForma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s="1" customForma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s="1" customForma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s="1" customForma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s="1" customForma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s="1" customForma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s="1" customForma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s="1" customForma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s="1" customForma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s="1" customForma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s="1" customForma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s="1" customForma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s="1" customForma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s="1" customForma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s="1" customForma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s="1" customForma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s="1" customForma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s="1" customForma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s="1" customForma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s="1" customForma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s="1" customForma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s="1" customForma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s="1" customForma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s="1" customForma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s="1" customForma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s="1" customForma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s="1" customForma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s="1" customForma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s="1" customForma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s="1" customForma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s="1" customForma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s="1" customForma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s="1" customForma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s="1" customForma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s="1" customForma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s="1" customForma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s="1" customForma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s="1" customForma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s="1" customForma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s="1" customForma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s="1" customForma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s="1" customForma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s="1" customForma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s="1" customForma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s="1" customForma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s="1" customForma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s="1" customForma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s="1" customForma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s="1" customForma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s="1" customForma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s="1" customForma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s="1" customForma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s="1" customForma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s="1" customForma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s="1" customForma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s="1" customForma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s="1" customForma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s="1" customForma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s="1" customForma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s="1" customForma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s="1" customForma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s="1" customForma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s="1" customForma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s="1" customForma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s="1" customForma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s="1" customForma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s="1" customForma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s="1" customForma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s="1" customForma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s="1" customForma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s="1" customForma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s="1" customForma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s="1" customForma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s="1" customForma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s="1" customForma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s="1" customForma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s="1" customForma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s="1" customForma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s="1" customForma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s="1" customForma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s="1" customForma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s="1" customForma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s="1" customForma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s="1" customForma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s="1" customForma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s="1" customForma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s="1" customForma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s="1" customForma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s="1" customForma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s="1" customForma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s="1" customForma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s="1" customForma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s="1" customForma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s="1" customForma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s="1" customForma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s="1" customForma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s="1" customForma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s="1" customForma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s="1" customForma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s="1" customForma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s="1" customForma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s="1" customForma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s="1" customForma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s="1" customForma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s="1" customForma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s="1" customForma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s="1" customForma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s="1" customForma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s="1" customForma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s="1" customForma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s="1" customForma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s="1" customForma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s="1" customForma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s="1" customForma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s="1" customForma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s="1" customForma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s="1" customForma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s="1" customForma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s="1" customForma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s="1" customForma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s="1" customForma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s="1" customForma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s="1" customForma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s="1" customForma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s="1" customForma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s="1" customForma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s="1" customForma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s="1" customForma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s="1" customForma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s="1" customForma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s="1" customForma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s="1" customForma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s="1" customForma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s="1" customForma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s="1" customForma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s="1" customForma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s="1" customForma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s="1" customForma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s="1" customForma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s="1" customForma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s="1" customForma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s="1" customForma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s="1" customForma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s="1" customForma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s="1" customForma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s="1" customForma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s="1" customForma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s="1" customForma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s="1" customForma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s="1" customForma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s="1" customForma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s="1" customForma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s="1" customForma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s="1" customForma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s="1" customForma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s="1" customForma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s="1" customForma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s="1" customForma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s="1" customForma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s="1" customForma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s="1" customForma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s="1" customForma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s="1" customForma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s="1" customForma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s="1" customForma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60" s="1" customForma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  <c r="AN241" s="51"/>
      <c r="AO241" s="51"/>
      <c r="AP241" s="51"/>
      <c r="AQ241" s="51"/>
      <c r="AR241" s="51"/>
      <c r="AS241" s="51"/>
      <c r="AT241" s="51"/>
      <c r="AU241" s="51"/>
      <c r="AV241" s="51"/>
      <c r="AW241" s="51"/>
      <c r="AX241" s="51"/>
      <c r="AY241" s="51"/>
      <c r="AZ241" s="51"/>
      <c r="BA241" s="51"/>
      <c r="BB241" s="51"/>
      <c r="BC241" s="51"/>
      <c r="BD241" s="51"/>
      <c r="BE241" s="51"/>
      <c r="BF241" s="51"/>
      <c r="BG241" s="51"/>
      <c r="BH241" s="51"/>
    </row>
    <row r="242" spans="1:60" s="1" customForma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</row>
    <row r="243" spans="1:60" s="1" customForma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  <c r="AN243" s="51"/>
      <c r="AO243" s="51"/>
      <c r="AP243" s="51"/>
      <c r="AQ243" s="51"/>
      <c r="AR243" s="51"/>
      <c r="AS243" s="51"/>
      <c r="AT243" s="51"/>
      <c r="AU243" s="51"/>
      <c r="AV243" s="51"/>
      <c r="AW243" s="51"/>
      <c r="AX243" s="51"/>
      <c r="AY243" s="51"/>
      <c r="AZ243" s="51"/>
      <c r="BA243" s="51"/>
      <c r="BB243" s="51"/>
      <c r="BC243" s="51"/>
      <c r="BD243" s="51"/>
      <c r="BE243" s="51"/>
      <c r="BF243" s="51"/>
      <c r="BG243" s="51"/>
      <c r="BH243" s="51"/>
    </row>
    <row r="244" spans="1:60" s="1" customForma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51"/>
      <c r="AV244" s="51"/>
      <c r="AW244" s="51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</row>
    <row r="245" spans="1:60" s="1" customForma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  <c r="AN245" s="51"/>
      <c r="AO245" s="51"/>
      <c r="AP245" s="51"/>
      <c r="AQ245" s="51"/>
      <c r="AR245" s="51"/>
      <c r="AS245" s="51"/>
      <c r="AT245" s="51"/>
      <c r="AU245" s="51"/>
      <c r="AV245" s="51"/>
      <c r="AW245" s="51"/>
      <c r="AX245" s="51"/>
      <c r="AY245" s="51"/>
      <c r="AZ245" s="51"/>
      <c r="BA245" s="51"/>
      <c r="BB245" s="51"/>
      <c r="BC245" s="51"/>
      <c r="BD245" s="51"/>
      <c r="BE245" s="51"/>
      <c r="BF245" s="51"/>
      <c r="BG245" s="51"/>
      <c r="BH245" s="51"/>
    </row>
    <row r="246" spans="1:60" s="1" customForma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</row>
    <row r="247" spans="1:60">
      <c r="A247" s="10"/>
      <c r="B247" s="10"/>
      <c r="C247" s="10"/>
      <c r="D247" s="10"/>
      <c r="E247" s="10"/>
      <c r="F247" s="10"/>
      <c r="G247" s="10"/>
      <c r="H247" s="10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</row>
    <row r="248" spans="1:60">
      <c r="A248" s="10"/>
      <c r="B248" s="10"/>
      <c r="C248" s="10"/>
      <c r="D248" s="10"/>
      <c r="E248" s="10"/>
      <c r="F248" s="10"/>
      <c r="G248" s="10"/>
      <c r="H248" s="10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  <c r="AU248" s="51"/>
      <c r="AV248" s="51"/>
      <c r="AW248" s="51"/>
      <c r="AX248" s="51"/>
      <c r="AY248" s="51"/>
      <c r="AZ248" s="51"/>
      <c r="BA248" s="51"/>
      <c r="BB248" s="51"/>
      <c r="BC248" s="51"/>
      <c r="BD248" s="51"/>
      <c r="BE248" s="51"/>
      <c r="BF248" s="51"/>
      <c r="BG248" s="51"/>
      <c r="BH248" s="51"/>
    </row>
    <row r="249" spans="1:60">
      <c r="A249" s="10"/>
      <c r="B249" s="10"/>
      <c r="C249" s="10"/>
      <c r="D249" s="10"/>
      <c r="E249" s="10"/>
      <c r="F249" s="10"/>
      <c r="G249" s="10"/>
      <c r="H249" s="10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  <c r="AU249" s="51"/>
      <c r="AV249" s="51"/>
      <c r="AW249" s="51"/>
      <c r="AX249" s="51"/>
      <c r="AY249" s="51"/>
      <c r="AZ249" s="51"/>
      <c r="BA249" s="51"/>
      <c r="BB249" s="51"/>
      <c r="BC249" s="51"/>
      <c r="BD249" s="51"/>
      <c r="BE249" s="51"/>
      <c r="BF249" s="51"/>
      <c r="BG249" s="51"/>
      <c r="BH249" s="51"/>
    </row>
    <row r="250" spans="1:60">
      <c r="A250" s="10"/>
      <c r="B250" s="10"/>
      <c r="C250" s="10"/>
      <c r="D250" s="10"/>
      <c r="E250" s="10"/>
      <c r="F250" s="10"/>
      <c r="G250" s="10"/>
      <c r="H250" s="10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  <c r="AN250" s="51"/>
      <c r="AO250" s="51"/>
      <c r="AP250" s="51"/>
      <c r="AQ250" s="51"/>
      <c r="AR250" s="51"/>
      <c r="AS250" s="51"/>
      <c r="AT250" s="51"/>
      <c r="AU250" s="51"/>
      <c r="AV250" s="51"/>
      <c r="AW250" s="51"/>
      <c r="AX250" s="51"/>
      <c r="AY250" s="51"/>
      <c r="AZ250" s="51"/>
      <c r="BA250" s="51"/>
      <c r="BB250" s="51"/>
      <c r="BC250" s="51"/>
      <c r="BD250" s="51"/>
      <c r="BE250" s="51"/>
      <c r="BF250" s="51"/>
      <c r="BG250" s="51"/>
      <c r="BH250" s="51"/>
    </row>
    <row r="251" spans="1:60">
      <c r="A251" s="10"/>
      <c r="B251" s="10"/>
      <c r="C251" s="10"/>
      <c r="D251" s="10"/>
      <c r="E251" s="10"/>
      <c r="F251" s="10"/>
      <c r="G251" s="10"/>
      <c r="H251" s="10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  <c r="AN251" s="51"/>
      <c r="AO251" s="51"/>
      <c r="AP251" s="51"/>
      <c r="AQ251" s="51"/>
      <c r="AR251" s="51"/>
      <c r="AS251" s="51"/>
      <c r="AT251" s="51"/>
      <c r="AU251" s="51"/>
      <c r="AV251" s="51"/>
      <c r="AW251" s="51"/>
      <c r="AX251" s="51"/>
      <c r="AY251" s="51"/>
      <c r="AZ251" s="51"/>
      <c r="BA251" s="51"/>
      <c r="BB251" s="51"/>
      <c r="BC251" s="51"/>
      <c r="BD251" s="51"/>
      <c r="BE251" s="51"/>
      <c r="BF251" s="51"/>
      <c r="BG251" s="51"/>
      <c r="BH251" s="51"/>
    </row>
    <row r="252" spans="1:60">
      <c r="A252" s="10"/>
      <c r="B252" s="10"/>
      <c r="C252" s="10"/>
      <c r="D252" s="10"/>
      <c r="E252" s="10"/>
      <c r="F252" s="10"/>
      <c r="G252" s="10"/>
      <c r="H252" s="10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  <c r="AN252" s="51"/>
      <c r="AO252" s="51"/>
      <c r="AP252" s="51"/>
      <c r="AQ252" s="51"/>
      <c r="AR252" s="51"/>
      <c r="AS252" s="51"/>
      <c r="AT252" s="51"/>
      <c r="AU252" s="51"/>
      <c r="AV252" s="51"/>
      <c r="AW252" s="51"/>
      <c r="AX252" s="51"/>
      <c r="AY252" s="51"/>
      <c r="AZ252" s="51"/>
      <c r="BA252" s="51"/>
      <c r="BB252" s="51"/>
      <c r="BC252" s="51"/>
      <c r="BD252" s="51"/>
      <c r="BE252" s="51"/>
      <c r="BF252" s="51"/>
      <c r="BG252" s="51"/>
      <c r="BH252" s="51"/>
    </row>
    <row r="253" spans="1:60">
      <c r="A253" s="10"/>
      <c r="B253" s="10"/>
      <c r="C253" s="10"/>
      <c r="D253" s="10"/>
      <c r="E253" s="10"/>
      <c r="F253" s="10"/>
      <c r="G253" s="10"/>
      <c r="H253" s="10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  <c r="AN253" s="51"/>
      <c r="AO253" s="51"/>
      <c r="AP253" s="51"/>
      <c r="AQ253" s="51"/>
      <c r="AR253" s="51"/>
      <c r="AS253" s="51"/>
      <c r="AT253" s="51"/>
      <c r="AU253" s="51"/>
      <c r="AV253" s="51"/>
      <c r="AW253" s="51"/>
      <c r="AX253" s="51"/>
      <c r="AY253" s="51"/>
      <c r="AZ253" s="51"/>
      <c r="BA253" s="51"/>
      <c r="BB253" s="51"/>
      <c r="BC253" s="51"/>
      <c r="BD253" s="51"/>
      <c r="BE253" s="51"/>
      <c r="BF253" s="51"/>
      <c r="BG253" s="51"/>
      <c r="BH253" s="51"/>
    </row>
    <row r="254" spans="1:60">
      <c r="A254" s="10"/>
      <c r="B254" s="10"/>
      <c r="C254" s="10"/>
      <c r="D254" s="10"/>
      <c r="E254" s="10"/>
      <c r="F254" s="10"/>
      <c r="G254" s="10"/>
      <c r="H254" s="10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  <c r="AN254" s="51"/>
      <c r="AO254" s="51"/>
      <c r="AP254" s="51"/>
      <c r="AQ254" s="51"/>
      <c r="AR254" s="51"/>
      <c r="AS254" s="51"/>
      <c r="AT254" s="51"/>
      <c r="AU254" s="51"/>
      <c r="AV254" s="51"/>
      <c r="AW254" s="51"/>
      <c r="AX254" s="51"/>
      <c r="AY254" s="51"/>
      <c r="AZ254" s="51"/>
      <c r="BA254" s="51"/>
      <c r="BB254" s="51"/>
      <c r="BC254" s="51"/>
      <c r="BD254" s="51"/>
      <c r="BE254" s="51"/>
      <c r="BF254" s="51"/>
      <c r="BG254" s="51"/>
      <c r="BH254" s="51"/>
    </row>
    <row r="255" spans="1:60">
      <c r="A255" s="10"/>
      <c r="B255" s="10"/>
      <c r="C255" s="10"/>
      <c r="D255" s="10"/>
      <c r="E255" s="10"/>
      <c r="F255" s="10"/>
      <c r="G255" s="10"/>
      <c r="H255" s="10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51"/>
      <c r="AV255" s="51"/>
      <c r="AW255" s="51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</row>
    <row r="256" spans="1:60">
      <c r="A256" s="10"/>
      <c r="B256" s="10"/>
      <c r="C256" s="10"/>
      <c r="D256" s="10"/>
      <c r="E256" s="10"/>
      <c r="F256" s="10"/>
      <c r="G256" s="10"/>
      <c r="H256" s="10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  <c r="AN256" s="51"/>
      <c r="AO256" s="51"/>
      <c r="AP256" s="51"/>
      <c r="AQ256" s="51"/>
      <c r="AR256" s="51"/>
      <c r="AS256" s="51"/>
      <c r="AT256" s="51"/>
      <c r="AU256" s="51"/>
      <c r="AV256" s="51"/>
      <c r="AW256" s="51"/>
      <c r="AX256" s="51"/>
      <c r="AY256" s="51"/>
      <c r="AZ256" s="51"/>
      <c r="BA256" s="51"/>
      <c r="BB256" s="51"/>
      <c r="BC256" s="51"/>
      <c r="BD256" s="51"/>
      <c r="BE256" s="51"/>
      <c r="BF256" s="51"/>
      <c r="BG256" s="51"/>
      <c r="BH256" s="51"/>
    </row>
    <row r="257" spans="1:26">
      <c r="A257" s="10"/>
      <c r="B257" s="10"/>
      <c r="C257" s="10"/>
      <c r="D257" s="10"/>
      <c r="E257" s="10"/>
      <c r="F257" s="10"/>
      <c r="G257" s="10"/>
      <c r="H257" s="10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>
      <c r="A258" s="10"/>
      <c r="B258" s="10"/>
      <c r="C258" s="10"/>
      <c r="D258" s="10"/>
      <c r="E258" s="10"/>
      <c r="F258" s="10"/>
      <c r="G258" s="10"/>
      <c r="H258" s="10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>
      <c r="A259" s="10"/>
      <c r="B259" s="10"/>
      <c r="C259" s="10"/>
      <c r="D259" s="10"/>
      <c r="E259" s="10"/>
      <c r="F259" s="10"/>
      <c r="G259" s="10"/>
      <c r="H259" s="10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>
      <c r="A260" s="10"/>
      <c r="B260" s="10"/>
      <c r="C260" s="10"/>
      <c r="D260" s="10"/>
      <c r="E260" s="10"/>
      <c r="F260" s="10"/>
      <c r="G260" s="10"/>
      <c r="H260" s="10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>
      <c r="A261" s="10"/>
      <c r="B261" s="10"/>
      <c r="C261" s="10"/>
      <c r="D261" s="10"/>
      <c r="E261" s="10"/>
      <c r="F261" s="10"/>
      <c r="G261" s="10"/>
      <c r="H261" s="10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>
      <c r="A262" s="10"/>
      <c r="B262" s="10"/>
      <c r="C262" s="10"/>
      <c r="D262" s="10"/>
      <c r="E262" s="10"/>
      <c r="F262" s="10"/>
      <c r="G262" s="10"/>
      <c r="H262" s="10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>
      <c r="A263" s="10"/>
      <c r="B263" s="10"/>
      <c r="C263" s="10"/>
      <c r="D263" s="10"/>
      <c r="E263" s="10"/>
      <c r="F263" s="10"/>
      <c r="G263" s="10"/>
      <c r="H263" s="10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>
      <c r="A264" s="10"/>
      <c r="B264" s="10"/>
      <c r="C264" s="10"/>
      <c r="D264" s="10"/>
      <c r="E264" s="10"/>
      <c r="F264" s="10"/>
      <c r="G264" s="10"/>
      <c r="H264" s="10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>
      <c r="A265" s="10"/>
      <c r="B265" s="10"/>
      <c r="C265" s="10"/>
      <c r="D265" s="10"/>
      <c r="E265" s="10"/>
      <c r="F265" s="10"/>
      <c r="G265" s="10"/>
      <c r="H265" s="10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>
      <c r="A266" s="10"/>
      <c r="B266" s="10"/>
      <c r="C266" s="10"/>
      <c r="D266" s="10"/>
      <c r="E266" s="10"/>
      <c r="F266" s="10"/>
      <c r="G266" s="10"/>
      <c r="H266" s="10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>
      <c r="A267" s="10"/>
      <c r="B267" s="10"/>
      <c r="C267" s="10"/>
      <c r="D267" s="10"/>
      <c r="E267" s="10"/>
      <c r="F267" s="10"/>
      <c r="G267" s="10"/>
      <c r="H267" s="10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>
      <c r="A268" s="10"/>
      <c r="B268" s="10"/>
      <c r="C268" s="10"/>
      <c r="D268" s="10"/>
      <c r="E268" s="10"/>
      <c r="F268" s="10"/>
      <c r="G268" s="10"/>
      <c r="H268" s="10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>
      <c r="A269" s="10"/>
      <c r="B269" s="10"/>
      <c r="C269" s="10"/>
      <c r="D269" s="10"/>
      <c r="E269" s="10"/>
      <c r="F269" s="10"/>
      <c r="G269" s="10"/>
      <c r="H269" s="10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>
      <c r="A270" s="10"/>
      <c r="B270" s="10"/>
      <c r="C270" s="10"/>
      <c r="D270" s="10"/>
      <c r="E270" s="10"/>
      <c r="F270" s="10"/>
      <c r="G270" s="10"/>
      <c r="H270" s="10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>
      <c r="A271" s="10"/>
      <c r="B271" s="10"/>
      <c r="C271" s="10"/>
      <c r="D271" s="10"/>
      <c r="E271" s="10"/>
      <c r="F271" s="10"/>
      <c r="G271" s="10"/>
      <c r="H271" s="10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>
      <c r="A272" s="10"/>
      <c r="B272" s="10"/>
      <c r="C272" s="10"/>
      <c r="D272" s="10"/>
      <c r="E272" s="10"/>
      <c r="F272" s="10"/>
      <c r="G272" s="10"/>
      <c r="H272" s="10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>
      <c r="A273" s="10"/>
      <c r="B273" s="10"/>
      <c r="C273" s="10"/>
      <c r="D273" s="10"/>
      <c r="E273" s="10"/>
      <c r="F273" s="10"/>
      <c r="G273" s="10"/>
      <c r="H273" s="10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>
      <c r="A274" s="10"/>
      <c r="B274" s="10"/>
      <c r="C274" s="10"/>
      <c r="D274" s="10"/>
      <c r="E274" s="10"/>
      <c r="F274" s="10"/>
      <c r="G274" s="10"/>
      <c r="H274" s="10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>
      <c r="A275" s="10"/>
      <c r="B275" s="10"/>
      <c r="C275" s="10"/>
      <c r="D275" s="10"/>
      <c r="E275" s="10"/>
      <c r="F275" s="10"/>
      <c r="G275" s="10"/>
      <c r="H275" s="10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>
      <c r="A276" s="10"/>
      <c r="B276" s="10"/>
      <c r="C276" s="10"/>
      <c r="D276" s="10"/>
      <c r="E276" s="10"/>
      <c r="F276" s="10"/>
      <c r="G276" s="10"/>
      <c r="H276" s="10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>
      <c r="A277" s="10"/>
      <c r="B277" s="10"/>
      <c r="C277" s="10"/>
      <c r="D277" s="10"/>
      <c r="E277" s="10"/>
      <c r="F277" s="10"/>
      <c r="G277" s="10"/>
      <c r="H277" s="10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>
      <c r="A278" s="10"/>
      <c r="B278" s="10"/>
      <c r="C278" s="10"/>
      <c r="D278" s="10"/>
      <c r="E278" s="10"/>
      <c r="F278" s="10"/>
      <c r="G278" s="10"/>
      <c r="H278" s="10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>
      <c r="A279" s="10"/>
      <c r="B279" s="10"/>
      <c r="C279" s="10"/>
      <c r="D279" s="10"/>
      <c r="E279" s="10"/>
      <c r="F279" s="10"/>
      <c r="G279" s="10"/>
      <c r="H279" s="10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>
      <c r="A280" s="10"/>
      <c r="B280" s="10"/>
      <c r="C280" s="10"/>
      <c r="D280" s="10"/>
      <c r="E280" s="10"/>
      <c r="F280" s="10"/>
      <c r="G280" s="10"/>
      <c r="H280" s="10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>
      <c r="A281" s="10"/>
      <c r="B281" s="10"/>
      <c r="C281" s="10"/>
      <c r="D281" s="10"/>
      <c r="E281" s="10"/>
      <c r="F281" s="10"/>
      <c r="G281" s="10"/>
      <c r="H281" s="10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>
      <c r="A282" s="10"/>
      <c r="B282" s="10"/>
      <c r="C282" s="10"/>
      <c r="D282" s="10"/>
      <c r="E282" s="10"/>
      <c r="F282" s="10"/>
      <c r="G282" s="10"/>
      <c r="H282" s="10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>
      <c r="A283" s="10"/>
      <c r="B283" s="10"/>
      <c r="C283" s="10"/>
      <c r="D283" s="10"/>
      <c r="E283" s="10"/>
      <c r="F283" s="10"/>
      <c r="G283" s="10"/>
      <c r="H283" s="10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>
      <c r="A284" s="10"/>
      <c r="B284" s="10"/>
      <c r="C284" s="10"/>
      <c r="D284" s="10"/>
      <c r="E284" s="10"/>
      <c r="F284" s="10"/>
      <c r="G284" s="10"/>
      <c r="H284" s="10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>
      <c r="A285" s="10"/>
      <c r="B285" s="10"/>
      <c r="C285" s="10"/>
      <c r="D285" s="10"/>
      <c r="E285" s="10"/>
      <c r="F285" s="10"/>
      <c r="G285" s="10"/>
      <c r="H285" s="10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>
      <c r="A286" s="10"/>
      <c r="B286" s="10"/>
      <c r="C286" s="10"/>
      <c r="D286" s="10"/>
      <c r="E286" s="10"/>
      <c r="F286" s="10"/>
      <c r="G286" s="10"/>
      <c r="H286" s="10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>
      <c r="A287" s="10"/>
      <c r="B287" s="10"/>
      <c r="C287" s="10"/>
      <c r="D287" s="10"/>
      <c r="E287" s="10"/>
      <c r="F287" s="10"/>
      <c r="G287" s="10"/>
      <c r="H287" s="10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>
      <c r="A288" s="10"/>
      <c r="B288" s="10"/>
      <c r="C288" s="10"/>
      <c r="D288" s="10"/>
      <c r="E288" s="10"/>
      <c r="F288" s="10"/>
      <c r="G288" s="10"/>
      <c r="H288" s="10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>
      <c r="A289" s="10"/>
      <c r="B289" s="10"/>
      <c r="C289" s="10"/>
      <c r="D289" s="10"/>
      <c r="E289" s="10"/>
      <c r="F289" s="10"/>
      <c r="G289" s="10"/>
      <c r="H289" s="10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>
      <c r="A290" s="10"/>
      <c r="B290" s="10"/>
      <c r="C290" s="10"/>
      <c r="D290" s="10"/>
      <c r="E290" s="10"/>
      <c r="F290" s="10"/>
      <c r="G290" s="10"/>
      <c r="H290" s="10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>
      <c r="A291" s="10"/>
      <c r="B291" s="10"/>
      <c r="C291" s="10"/>
      <c r="D291" s="10"/>
      <c r="E291" s="10"/>
      <c r="F291" s="10"/>
      <c r="G291" s="10"/>
      <c r="H291" s="10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>
      <c r="A292" s="10"/>
      <c r="B292" s="10"/>
      <c r="C292" s="10"/>
      <c r="D292" s="10"/>
      <c r="E292" s="10"/>
      <c r="F292" s="10"/>
      <c r="G292" s="10"/>
      <c r="H292" s="10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>
      <c r="A293" s="10"/>
      <c r="B293" s="10"/>
      <c r="C293" s="10"/>
      <c r="D293" s="10"/>
      <c r="E293" s="10"/>
      <c r="F293" s="10"/>
      <c r="G293" s="10"/>
      <c r="H293" s="10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>
      <c r="A294" s="10"/>
      <c r="B294" s="10"/>
      <c r="C294" s="10"/>
      <c r="D294" s="10"/>
      <c r="E294" s="10"/>
      <c r="F294" s="10"/>
      <c r="G294" s="10"/>
      <c r="H294" s="10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>
      <c r="A295" s="10"/>
      <c r="B295" s="10"/>
      <c r="C295" s="10"/>
      <c r="D295" s="10"/>
      <c r="E295" s="10"/>
      <c r="F295" s="10"/>
      <c r="G295" s="10"/>
      <c r="H295" s="10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>
      <c r="A296" s="10"/>
      <c r="B296" s="10"/>
      <c r="C296" s="10"/>
      <c r="D296" s="10"/>
      <c r="E296" s="10"/>
      <c r="F296" s="10"/>
      <c r="G296" s="10"/>
      <c r="H296" s="10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>
      <c r="A297" s="10"/>
      <c r="B297" s="10"/>
      <c r="C297" s="10"/>
      <c r="D297" s="10"/>
      <c r="E297" s="10"/>
      <c r="F297" s="10"/>
      <c r="G297" s="10"/>
      <c r="H297" s="10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>
      <c r="A298" s="10"/>
      <c r="B298" s="10"/>
      <c r="C298" s="10"/>
      <c r="D298" s="10"/>
      <c r="E298" s="10"/>
      <c r="F298" s="10"/>
      <c r="G298" s="10"/>
      <c r="H298" s="10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>
      <c r="A299" s="10"/>
      <c r="B299" s="10"/>
      <c r="C299" s="10"/>
      <c r="D299" s="10"/>
      <c r="E299" s="10"/>
      <c r="F299" s="10"/>
      <c r="G299" s="10"/>
      <c r="H299" s="10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>
      <c r="A300" s="10"/>
      <c r="B300" s="10"/>
      <c r="C300" s="10"/>
      <c r="D300" s="10"/>
      <c r="E300" s="10"/>
      <c r="F300" s="10"/>
      <c r="G300" s="10"/>
      <c r="H300" s="10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</sheetData>
  <sheetProtection algorithmName="SHA-512" hashValue="rlLPRrG4588Y2IXn/XWP3HR5WcPTi5yvjScTUTLR+3gEhpEO3NydU30u/shOMN0amttv89Fvf7UPFfbN+oVJWw==" saltValue="jGzL5nbzLI39iq8QlGRvMQ==" spinCount="100000" sheet="1" objects="1" scenarios="1" sort="0" autoFilter="0"/>
  <protectedRanges>
    <protectedRange sqref="C12:H20" name="Intervalo1"/>
  </protectedRanges>
  <mergeCells count="3">
    <mergeCell ref="A1:H1"/>
    <mergeCell ref="A2:H3"/>
    <mergeCell ref="D5:H7"/>
  </mergeCells>
  <conditionalFormatting sqref="G12:G20">
    <cfRule type="expression" dxfId="1" priority="1">
      <formula>G12="Concluído"</formula>
    </cfRule>
    <cfRule type="expression" dxfId="0" priority="2">
      <formula>G12="Bloqueado"</formula>
    </cfRule>
  </conditionalFormatting>
  <dataValidations count="2">
    <dataValidation type="list" sqref="F12:F20" xr:uid="{00000000-0002-0000-0600-000000000000}">
      <formula1>"Única,Semanal,Quinzenal,Mensal,Outro"</formula1>
    </dataValidation>
    <dataValidation type="list" sqref="G12:G20" xr:uid="{00000000-0002-0000-0600-000001000000}">
      <formula1>"Não iniciado,Em curso,Concluído,Bloqueado"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302"/>
  <sheetViews>
    <sheetView zoomScaleNormal="100" zoomScaleSheetLayoutView="100" workbookViewId="0">
      <selection sqref="A1:H1"/>
    </sheetView>
  </sheetViews>
  <sheetFormatPr defaultRowHeight="14.25"/>
  <cols>
    <col min="1" max="1" width="25" customWidth="1"/>
    <col min="2" max="4" width="18" customWidth="1"/>
    <col min="5" max="5" width="28" customWidth="1"/>
    <col min="6" max="8" width="18" customWidth="1"/>
    <col min="9" max="45" width="9" style="1"/>
  </cols>
  <sheetData>
    <row r="1" spans="1:45" ht="32.1" customHeight="1">
      <c r="A1" s="104" t="s">
        <v>177</v>
      </c>
      <c r="B1" s="104"/>
      <c r="C1" s="104"/>
      <c r="D1" s="104"/>
      <c r="E1" s="104"/>
      <c r="F1" s="104"/>
      <c r="G1" s="104"/>
      <c r="H1" s="104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</row>
    <row r="2" spans="1:45">
      <c r="A2" s="105" t="s">
        <v>178</v>
      </c>
      <c r="B2" s="105"/>
      <c r="C2" s="105"/>
      <c r="D2" s="105"/>
      <c r="E2" s="105"/>
      <c r="F2" s="105"/>
      <c r="G2" s="105"/>
      <c r="H2" s="105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</row>
    <row r="3" spans="1:45">
      <c r="A3" s="105"/>
      <c r="B3" s="105"/>
      <c r="C3" s="105"/>
      <c r="D3" s="105"/>
      <c r="E3" s="105"/>
      <c r="F3" s="105"/>
      <c r="G3" s="105"/>
      <c r="H3" s="105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</row>
    <row r="4" spans="1:45" s="1" customForma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</row>
    <row r="5" spans="1:45" ht="15">
      <c r="A5" s="163" t="s">
        <v>179</v>
      </c>
      <c r="B5" s="163"/>
      <c r="C5" s="163"/>
      <c r="D5" s="163"/>
      <c r="E5" s="163" t="s">
        <v>180</v>
      </c>
      <c r="F5" s="163"/>
      <c r="G5" s="163"/>
      <c r="H5" s="16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</row>
    <row r="6" spans="1:45">
      <c r="A6" s="100"/>
      <c r="B6" s="100"/>
      <c r="C6" s="100"/>
      <c r="D6" s="100"/>
      <c r="E6" s="100"/>
      <c r="F6" s="100"/>
      <c r="G6" s="100"/>
      <c r="H6" s="10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</row>
    <row r="7" spans="1:45" s="1" customFormat="1">
      <c r="A7" s="11"/>
      <c r="B7" s="11"/>
      <c r="C7" s="11"/>
      <c r="D7" s="11"/>
      <c r="E7" s="11"/>
      <c r="F7" s="11"/>
      <c r="G7" s="13"/>
      <c r="H7" s="13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</row>
    <row r="8" spans="1:45" ht="23.25" customHeight="1">
      <c r="A8" s="22" t="s">
        <v>25</v>
      </c>
      <c r="B8" s="61">
        <f>'D1-2 Auditoria'!B5</f>
        <v>0</v>
      </c>
      <c r="C8" s="14"/>
      <c r="D8" s="14"/>
      <c r="E8" s="22" t="s">
        <v>26</v>
      </c>
      <c r="F8" s="61">
        <f>'D1-2 Auditoria'!E5</f>
        <v>0</v>
      </c>
      <c r="G8" s="11"/>
      <c r="H8" s="11"/>
      <c r="I8" s="16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</row>
    <row r="9" spans="1:45" ht="22.5" customHeight="1">
      <c r="A9" s="22" t="s">
        <v>28</v>
      </c>
      <c r="B9" s="61">
        <f>'D1-2 Auditoria'!B6</f>
        <v>0</v>
      </c>
      <c r="C9" s="11"/>
      <c r="D9" s="11"/>
      <c r="E9" s="22" t="s">
        <v>29</v>
      </c>
      <c r="F9" s="61">
        <f>'D1-2 Auditoria'!E6</f>
        <v>0</v>
      </c>
      <c r="G9" s="11"/>
      <c r="H9" s="11"/>
      <c r="I9" s="17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</row>
    <row r="10" spans="1:45" ht="22.5" customHeight="1">
      <c r="A10" s="22" t="s">
        <v>30</v>
      </c>
      <c r="B10" s="61">
        <f>'D1-2 Auditoria'!B7</f>
        <v>0</v>
      </c>
      <c r="C10" s="11"/>
      <c r="D10" s="11"/>
      <c r="E10" s="22" t="s">
        <v>31</v>
      </c>
      <c r="F10" s="61">
        <f>'D1-2 Auditoria'!E7</f>
        <v>0</v>
      </c>
      <c r="G10" s="11"/>
      <c r="H10" s="11"/>
      <c r="I10" s="17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</row>
    <row r="11" spans="1:45" ht="18">
      <c r="A11" s="11"/>
      <c r="B11" s="10"/>
      <c r="C11" s="13"/>
      <c r="D11" s="13"/>
      <c r="E11" s="22" t="s">
        <v>181</v>
      </c>
      <c r="F11" s="61">
        <f>'D2 Recuperar Margem Oculta'!$B$6+'D2 Recuperar Margem Oculta'!$E$6</f>
        <v>0</v>
      </c>
      <c r="G11" s="11"/>
      <c r="H11" s="11"/>
      <c r="I11" s="18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</row>
    <row r="12" spans="1:45" s="1" customFormat="1">
      <c r="A12" s="15"/>
      <c r="B12" s="13"/>
      <c r="C12" s="13"/>
      <c r="D12" s="13"/>
      <c r="E12" s="13"/>
      <c r="F12" s="13"/>
      <c r="G12" s="15"/>
      <c r="H12" s="15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</row>
    <row r="13" spans="1:45" s="5" customFormat="1" ht="15">
      <c r="A13" s="164" t="s">
        <v>182</v>
      </c>
      <c r="B13" s="165"/>
      <c r="C13" s="165"/>
      <c r="D13" s="165"/>
      <c r="E13" s="164" t="s">
        <v>183</v>
      </c>
      <c r="F13" s="165"/>
      <c r="G13" s="165"/>
      <c r="H13" s="166"/>
      <c r="I13" s="16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</row>
    <row r="14" spans="1:45" ht="15">
      <c r="A14" s="102"/>
      <c r="B14" s="103"/>
      <c r="C14" s="102"/>
      <c r="D14" s="102"/>
      <c r="E14" s="102"/>
      <c r="F14" s="102"/>
      <c r="G14" s="102"/>
      <c r="H14" s="102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</row>
    <row r="15" spans="1:45" s="1" customFormat="1">
      <c r="A15" s="14"/>
      <c r="B15" s="14"/>
      <c r="C15" s="14"/>
      <c r="D15" s="14"/>
      <c r="E15" s="14"/>
      <c r="F15" s="14"/>
      <c r="G15" s="15"/>
      <c r="H15" s="15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</row>
    <row r="16" spans="1:45" ht="22.5" customHeight="1">
      <c r="A16" s="22" t="s">
        <v>184</v>
      </c>
      <c r="B16" s="87">
        <f>'D5 Sistema'!B6</f>
        <v>0</v>
      </c>
      <c r="C16" s="14"/>
      <c r="D16" s="14"/>
      <c r="E16" s="22" t="s">
        <v>185</v>
      </c>
      <c r="F16" s="67">
        <f>'D5 Plano 30-90'!B5</f>
        <v>0</v>
      </c>
      <c r="G16" s="11"/>
      <c r="H16" s="11"/>
      <c r="I16" s="16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</row>
    <row r="17" spans="1:45" ht="22.5" customHeight="1">
      <c r="A17" s="22" t="s">
        <v>135</v>
      </c>
      <c r="B17" s="87">
        <f>'D5 Sistema'!B7</f>
        <v>1</v>
      </c>
      <c r="C17" s="11"/>
      <c r="D17" s="11"/>
      <c r="E17" s="22" t="s">
        <v>186</v>
      </c>
      <c r="F17" s="67">
        <f>'D5 Plano 30-90'!B6</f>
        <v>0</v>
      </c>
      <c r="G17" s="11"/>
      <c r="H17" s="11"/>
      <c r="I17" s="17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</row>
    <row r="18" spans="1:45" ht="22.5" customHeight="1">
      <c r="A18" s="22" t="s">
        <v>187</v>
      </c>
      <c r="B18" s="67" t="str">
        <f>IF('D5 Sistema'!B23="","",'D5 Sistema'!B23)</f>
        <v/>
      </c>
      <c r="C18" s="13"/>
      <c r="D18" s="13"/>
      <c r="E18" s="22" t="s">
        <v>188</v>
      </c>
      <c r="F18" s="87">
        <f>'D5 Plano 30-90'!B7</f>
        <v>0</v>
      </c>
      <c r="G18" s="11"/>
      <c r="H18" s="11"/>
      <c r="I18" s="18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s="1" customFormat="1">
      <c r="A19" s="11"/>
      <c r="B19" s="11"/>
      <c r="C19" s="11"/>
      <c r="D19" s="11"/>
      <c r="E19" s="11"/>
      <c r="F19" s="11"/>
      <c r="G19" s="14"/>
      <c r="H19" s="14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</row>
    <row r="20" spans="1:45" s="1" customForma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</row>
    <row r="21" spans="1:45">
      <c r="A21" s="108" t="s">
        <v>189</v>
      </c>
      <c r="B21" s="108"/>
      <c r="C21" s="108"/>
      <c r="D21" s="108"/>
      <c r="E21" s="108"/>
      <c r="F21" s="108"/>
      <c r="G21" s="108"/>
      <c r="H21" s="108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</row>
    <row r="22" spans="1:45">
      <c r="A22" s="108"/>
      <c r="B22" s="108"/>
      <c r="C22" s="108"/>
      <c r="D22" s="108"/>
      <c r="E22" s="108"/>
      <c r="F22" s="108"/>
      <c r="G22" s="108"/>
      <c r="H22" s="108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s="1" customForma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</row>
    <row r="24" spans="1:45" s="1" customForma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</row>
    <row r="25" spans="1:45" s="1" customForma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</row>
    <row r="26" spans="1:45" s="1" customForma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</row>
    <row r="27" spans="1:45" s="1" customForma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</row>
    <row r="28" spans="1:45" s="1" customForma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</row>
    <row r="29" spans="1:45" s="1" customForma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</row>
    <row r="30" spans="1:45" s="1" customForma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</row>
    <row r="31" spans="1:45" s="1" customForma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</row>
    <row r="32" spans="1:45" s="1" customForma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</row>
    <row r="33" spans="1:26" s="1" customForma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1" customForma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1" customForma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" customForma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s="1" customForma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s="1" customForma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s="1" customForma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s="1" customForma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s="1" customForma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s="1" customForma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s="1" customForma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s="1" customForma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s="1" customForma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s="1" customForma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s="1" customForma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s="1" customForma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s="1" customForma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s="1" customForma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s="1" customForma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s="1" customForma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s="1" customForma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s="1" customForma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s="1" customForma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s="1" customForma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s="1" customForma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s="1" customForma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s="1" customForma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s="1" customForma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s="1" customForma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s="1" customForma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s="1" customForma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s="1" customForma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s="1" customForma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s="1" customForma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s="1" customForma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s="1" customForma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s="1" customForma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s="1" customForma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s="1" customForma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s="1" customForma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s="1" customForma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s="1" customForma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s="1" customForma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s="1" customForma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s="1" customForma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s="1" customForma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s="1" customForma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s="1" customForma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s="1" customForma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s="1" customForma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s="1" customForma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s="1" customForma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s="1" customForma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s="1" customForma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s="1" customForma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s="1" customForma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s="1" customForma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s="1" customForma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s="1" customForma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s="1" customForma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s="1" customForma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s="1" customForma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s="1" customForma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s="1" customForma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s="1" customForma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s="1" customForma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s="1" customForma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s="1" customForma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s="1" customForma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s="1" customForma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s="1" customForma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s="1" customForma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s="1" customForma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s="1" customForma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s="1" customForma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s="1" customForma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s="1" customForma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s="1" customForma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s="1" customForma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s="1" customForma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45" s="1" customForma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</row>
    <row r="114" spans="1:45" s="1" customForma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</row>
    <row r="115" spans="1:45">
      <c r="A115" s="10"/>
      <c r="B115" s="10"/>
      <c r="C115" s="10"/>
      <c r="D115" s="10"/>
      <c r="E115" s="10"/>
      <c r="F115" s="10"/>
      <c r="G115" s="10"/>
      <c r="H115" s="10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</row>
    <row r="116" spans="1:45">
      <c r="A116" s="10"/>
      <c r="B116" s="10"/>
      <c r="C116" s="10"/>
      <c r="D116" s="10"/>
      <c r="E116" s="10"/>
      <c r="F116" s="10"/>
      <c r="G116" s="10"/>
      <c r="H116" s="10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</row>
    <row r="117" spans="1:45">
      <c r="A117" s="10"/>
      <c r="B117" s="10"/>
      <c r="C117" s="10"/>
      <c r="D117" s="10"/>
      <c r="E117" s="10"/>
      <c r="F117" s="10"/>
      <c r="G117" s="10"/>
      <c r="H117" s="10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</row>
    <row r="118" spans="1:45">
      <c r="A118" s="10"/>
      <c r="B118" s="10"/>
      <c r="C118" s="10"/>
      <c r="D118" s="10"/>
      <c r="E118" s="10"/>
      <c r="F118" s="10"/>
      <c r="G118" s="10"/>
      <c r="H118" s="10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</row>
    <row r="119" spans="1:45">
      <c r="A119" s="10"/>
      <c r="B119" s="10"/>
      <c r="C119" s="10"/>
      <c r="D119" s="10"/>
      <c r="E119" s="10"/>
      <c r="F119" s="10"/>
      <c r="G119" s="10"/>
      <c r="H119" s="10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</row>
    <row r="120" spans="1:45">
      <c r="A120" s="10"/>
      <c r="B120" s="10"/>
      <c r="C120" s="10"/>
      <c r="D120" s="10"/>
      <c r="E120" s="10"/>
      <c r="F120" s="10"/>
      <c r="G120" s="10"/>
      <c r="H120" s="10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</row>
    <row r="121" spans="1:45">
      <c r="A121" s="10"/>
      <c r="B121" s="10"/>
      <c r="C121" s="10"/>
      <c r="D121" s="10"/>
      <c r="E121" s="10"/>
      <c r="F121" s="10"/>
      <c r="G121" s="10"/>
      <c r="H121" s="10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  <c r="AQ121" s="51"/>
      <c r="AR121" s="51"/>
      <c r="AS121" s="51"/>
    </row>
    <row r="122" spans="1:45">
      <c r="A122" s="10"/>
      <c r="B122" s="10"/>
      <c r="C122" s="10"/>
      <c r="D122" s="10"/>
      <c r="E122" s="10"/>
      <c r="F122" s="10"/>
      <c r="G122" s="10"/>
      <c r="H122" s="10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  <c r="AP122" s="51"/>
      <c r="AQ122" s="51"/>
      <c r="AR122" s="51"/>
      <c r="AS122" s="51"/>
    </row>
    <row r="123" spans="1:45">
      <c r="A123" s="10"/>
      <c r="B123" s="10"/>
      <c r="C123" s="10"/>
      <c r="D123" s="10"/>
      <c r="E123" s="10"/>
      <c r="F123" s="10"/>
      <c r="G123" s="10"/>
      <c r="H123" s="10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</row>
    <row r="124" spans="1:45">
      <c r="A124" s="10"/>
      <c r="B124" s="10"/>
      <c r="C124" s="10"/>
      <c r="D124" s="10"/>
      <c r="E124" s="10"/>
      <c r="F124" s="10"/>
      <c r="G124" s="10"/>
      <c r="H124" s="10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</row>
    <row r="125" spans="1:45">
      <c r="A125" s="10"/>
      <c r="B125" s="10"/>
      <c r="C125" s="10"/>
      <c r="D125" s="10"/>
      <c r="E125" s="10"/>
      <c r="F125" s="10"/>
      <c r="G125" s="10"/>
      <c r="H125" s="10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</row>
    <row r="126" spans="1:45">
      <c r="A126" s="10"/>
      <c r="B126" s="10"/>
      <c r="C126" s="10"/>
      <c r="D126" s="10"/>
      <c r="E126" s="10"/>
      <c r="F126" s="10"/>
      <c r="G126" s="10"/>
      <c r="H126" s="10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</row>
    <row r="127" spans="1:45">
      <c r="A127" s="10"/>
      <c r="B127" s="10"/>
      <c r="C127" s="10"/>
      <c r="D127" s="10"/>
      <c r="E127" s="10"/>
      <c r="F127" s="10"/>
      <c r="G127" s="10"/>
      <c r="H127" s="10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</row>
    <row r="128" spans="1:45">
      <c r="A128" s="10"/>
      <c r="B128" s="10"/>
      <c r="C128" s="10"/>
      <c r="D128" s="10"/>
      <c r="E128" s="10"/>
      <c r="F128" s="10"/>
      <c r="G128" s="10"/>
      <c r="H128" s="10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</row>
    <row r="129" spans="1:26">
      <c r="A129" s="10"/>
      <c r="B129" s="10"/>
      <c r="C129" s="10"/>
      <c r="D129" s="10"/>
      <c r="E129" s="10"/>
      <c r="F129" s="10"/>
      <c r="G129" s="10"/>
      <c r="H129" s="10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0"/>
      <c r="B130" s="10"/>
      <c r="C130" s="10"/>
      <c r="D130" s="10"/>
      <c r="E130" s="10"/>
      <c r="F130" s="10"/>
      <c r="G130" s="10"/>
      <c r="H130" s="10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0"/>
      <c r="B131" s="10"/>
      <c r="C131" s="10"/>
      <c r="D131" s="10"/>
      <c r="E131" s="10"/>
      <c r="F131" s="10"/>
      <c r="G131" s="10"/>
      <c r="H131" s="10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0"/>
      <c r="B132" s="10"/>
      <c r="C132" s="10"/>
      <c r="D132" s="10"/>
      <c r="E132" s="10"/>
      <c r="F132" s="10"/>
      <c r="G132" s="10"/>
      <c r="H132" s="10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0"/>
      <c r="B133" s="10"/>
      <c r="C133" s="10"/>
      <c r="D133" s="10"/>
      <c r="E133" s="10"/>
      <c r="F133" s="10"/>
      <c r="G133" s="10"/>
      <c r="H133" s="10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0"/>
      <c r="B134" s="10"/>
      <c r="C134" s="10"/>
      <c r="D134" s="10"/>
      <c r="E134" s="10"/>
      <c r="F134" s="10"/>
      <c r="G134" s="10"/>
      <c r="H134" s="10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0"/>
      <c r="B135" s="10"/>
      <c r="C135" s="10"/>
      <c r="D135" s="10"/>
      <c r="E135" s="10"/>
      <c r="F135" s="10"/>
      <c r="G135" s="10"/>
      <c r="H135" s="10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0"/>
      <c r="B136" s="10"/>
      <c r="C136" s="10"/>
      <c r="D136" s="10"/>
      <c r="E136" s="10"/>
      <c r="F136" s="10"/>
      <c r="G136" s="10"/>
      <c r="H136" s="10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0"/>
      <c r="B137" s="10"/>
      <c r="C137" s="10"/>
      <c r="D137" s="10"/>
      <c r="E137" s="10"/>
      <c r="F137" s="10"/>
      <c r="G137" s="10"/>
      <c r="H137" s="10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0"/>
      <c r="B138" s="10"/>
      <c r="C138" s="10"/>
      <c r="D138" s="10"/>
      <c r="E138" s="10"/>
      <c r="F138" s="10"/>
      <c r="G138" s="10"/>
      <c r="H138" s="10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0"/>
      <c r="B139" s="10"/>
      <c r="C139" s="10"/>
      <c r="D139" s="10"/>
      <c r="E139" s="10"/>
      <c r="F139" s="10"/>
      <c r="G139" s="10"/>
      <c r="H139" s="10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0"/>
      <c r="B140" s="10"/>
      <c r="C140" s="10"/>
      <c r="D140" s="10"/>
      <c r="E140" s="10"/>
      <c r="F140" s="10"/>
      <c r="G140" s="10"/>
      <c r="H140" s="10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0"/>
      <c r="B141" s="10"/>
      <c r="C141" s="10"/>
      <c r="D141" s="10"/>
      <c r="E141" s="10"/>
      <c r="F141" s="10"/>
      <c r="G141" s="10"/>
      <c r="H141" s="10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0"/>
      <c r="B142" s="10"/>
      <c r="C142" s="10"/>
      <c r="D142" s="10"/>
      <c r="E142" s="10"/>
      <c r="F142" s="10"/>
      <c r="G142" s="10"/>
      <c r="H142" s="10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0"/>
      <c r="B143" s="10"/>
      <c r="C143" s="10"/>
      <c r="D143" s="10"/>
      <c r="E143" s="10"/>
      <c r="F143" s="10"/>
      <c r="G143" s="10"/>
      <c r="H143" s="10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0"/>
      <c r="B144" s="10"/>
      <c r="C144" s="10"/>
      <c r="D144" s="10"/>
      <c r="E144" s="10"/>
      <c r="F144" s="10"/>
      <c r="G144" s="10"/>
      <c r="H144" s="10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0"/>
      <c r="B145" s="10"/>
      <c r="C145" s="10"/>
      <c r="D145" s="10"/>
      <c r="E145" s="10"/>
      <c r="F145" s="10"/>
      <c r="G145" s="10"/>
      <c r="H145" s="10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0"/>
      <c r="B146" s="10"/>
      <c r="C146" s="10"/>
      <c r="D146" s="10"/>
      <c r="E146" s="10"/>
      <c r="F146" s="10"/>
      <c r="G146" s="10"/>
      <c r="H146" s="10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0"/>
      <c r="B147" s="10"/>
      <c r="C147" s="10"/>
      <c r="D147" s="10"/>
      <c r="E147" s="10"/>
      <c r="F147" s="10"/>
      <c r="G147" s="10"/>
      <c r="H147" s="10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0"/>
      <c r="B148" s="10"/>
      <c r="C148" s="10"/>
      <c r="D148" s="10"/>
      <c r="E148" s="10"/>
      <c r="F148" s="10"/>
      <c r="G148" s="10"/>
      <c r="H148" s="10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0"/>
      <c r="B149" s="10"/>
      <c r="C149" s="10"/>
      <c r="D149" s="10"/>
      <c r="E149" s="10"/>
      <c r="F149" s="10"/>
      <c r="G149" s="10"/>
      <c r="H149" s="10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0"/>
      <c r="B150" s="10"/>
      <c r="C150" s="10"/>
      <c r="D150" s="10"/>
      <c r="E150" s="10"/>
      <c r="F150" s="10"/>
      <c r="G150" s="10"/>
      <c r="H150" s="10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0"/>
      <c r="B151" s="10"/>
      <c r="C151" s="10"/>
      <c r="D151" s="10"/>
      <c r="E151" s="10"/>
      <c r="F151" s="10"/>
      <c r="G151" s="10"/>
      <c r="H151" s="10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0"/>
      <c r="B152" s="10"/>
      <c r="C152" s="10"/>
      <c r="D152" s="10"/>
      <c r="E152" s="10"/>
      <c r="F152" s="10"/>
      <c r="G152" s="10"/>
      <c r="H152" s="10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0"/>
      <c r="B153" s="10"/>
      <c r="C153" s="10"/>
      <c r="D153" s="10"/>
      <c r="E153" s="10"/>
      <c r="F153" s="10"/>
      <c r="G153" s="10"/>
      <c r="H153" s="10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0"/>
      <c r="B154" s="10"/>
      <c r="C154" s="10"/>
      <c r="D154" s="10"/>
      <c r="E154" s="10"/>
      <c r="F154" s="10"/>
      <c r="G154" s="10"/>
      <c r="H154" s="10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0"/>
      <c r="B155" s="10"/>
      <c r="C155" s="10"/>
      <c r="D155" s="10"/>
      <c r="E155" s="10"/>
      <c r="F155" s="10"/>
      <c r="G155" s="10"/>
      <c r="H155" s="10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0"/>
      <c r="B156" s="10"/>
      <c r="C156" s="10"/>
      <c r="D156" s="10"/>
      <c r="E156" s="10"/>
      <c r="F156" s="10"/>
      <c r="G156" s="10"/>
      <c r="H156" s="10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0"/>
      <c r="B157" s="10"/>
      <c r="C157" s="10"/>
      <c r="D157" s="10"/>
      <c r="E157" s="10"/>
      <c r="F157" s="10"/>
      <c r="G157" s="10"/>
      <c r="H157" s="10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0"/>
      <c r="B158" s="10"/>
      <c r="C158" s="10"/>
      <c r="D158" s="10"/>
      <c r="E158" s="10"/>
      <c r="F158" s="10"/>
      <c r="G158" s="10"/>
      <c r="H158" s="10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0"/>
      <c r="B159" s="10"/>
      <c r="C159" s="10"/>
      <c r="D159" s="10"/>
      <c r="E159" s="10"/>
      <c r="F159" s="10"/>
      <c r="G159" s="10"/>
      <c r="H159" s="10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0"/>
      <c r="B160" s="10"/>
      <c r="C160" s="10"/>
      <c r="D160" s="10"/>
      <c r="E160" s="10"/>
      <c r="F160" s="10"/>
      <c r="G160" s="10"/>
      <c r="H160" s="10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0"/>
      <c r="B161" s="10"/>
      <c r="C161" s="10"/>
      <c r="D161" s="10"/>
      <c r="E161" s="10"/>
      <c r="F161" s="10"/>
      <c r="G161" s="10"/>
      <c r="H161" s="10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0"/>
      <c r="B162" s="10"/>
      <c r="C162" s="10"/>
      <c r="D162" s="10"/>
      <c r="E162" s="10"/>
      <c r="F162" s="10"/>
      <c r="G162" s="10"/>
      <c r="H162" s="10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0"/>
      <c r="B163" s="10"/>
      <c r="C163" s="10"/>
      <c r="D163" s="10"/>
      <c r="E163" s="10"/>
      <c r="F163" s="10"/>
      <c r="G163" s="10"/>
      <c r="H163" s="10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0"/>
      <c r="B164" s="10"/>
      <c r="C164" s="10"/>
      <c r="D164" s="10"/>
      <c r="E164" s="10"/>
      <c r="F164" s="10"/>
      <c r="G164" s="10"/>
      <c r="H164" s="10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0"/>
      <c r="B165" s="10"/>
      <c r="C165" s="10"/>
      <c r="D165" s="10"/>
      <c r="E165" s="10"/>
      <c r="F165" s="10"/>
      <c r="G165" s="10"/>
      <c r="H165" s="10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0"/>
      <c r="B166" s="10"/>
      <c r="C166" s="10"/>
      <c r="D166" s="10"/>
      <c r="E166" s="10"/>
      <c r="F166" s="10"/>
      <c r="G166" s="10"/>
      <c r="H166" s="10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0"/>
      <c r="B167" s="10"/>
      <c r="C167" s="10"/>
      <c r="D167" s="10"/>
      <c r="E167" s="10"/>
      <c r="F167" s="10"/>
      <c r="G167" s="10"/>
      <c r="H167" s="10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0"/>
      <c r="B168" s="10"/>
      <c r="C168" s="10"/>
      <c r="D168" s="10"/>
      <c r="E168" s="10"/>
      <c r="F168" s="10"/>
      <c r="G168" s="10"/>
      <c r="H168" s="10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0"/>
      <c r="B169" s="10"/>
      <c r="C169" s="10"/>
      <c r="D169" s="10"/>
      <c r="E169" s="10"/>
      <c r="F169" s="10"/>
      <c r="G169" s="10"/>
      <c r="H169" s="10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0"/>
      <c r="B170" s="10"/>
      <c r="C170" s="10"/>
      <c r="D170" s="10"/>
      <c r="E170" s="10"/>
      <c r="F170" s="10"/>
      <c r="G170" s="10"/>
      <c r="H170" s="10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0"/>
      <c r="B171" s="10"/>
      <c r="C171" s="10"/>
      <c r="D171" s="10"/>
      <c r="E171" s="10"/>
      <c r="F171" s="10"/>
      <c r="G171" s="10"/>
      <c r="H171" s="10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0"/>
      <c r="B172" s="10"/>
      <c r="C172" s="10"/>
      <c r="D172" s="10"/>
      <c r="E172" s="10"/>
      <c r="F172" s="10"/>
      <c r="G172" s="10"/>
      <c r="H172" s="10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0"/>
      <c r="B173" s="10"/>
      <c r="C173" s="10"/>
      <c r="D173" s="10"/>
      <c r="E173" s="10"/>
      <c r="F173" s="10"/>
      <c r="G173" s="10"/>
      <c r="H173" s="10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0"/>
      <c r="B174" s="10"/>
      <c r="C174" s="10"/>
      <c r="D174" s="10"/>
      <c r="E174" s="10"/>
      <c r="F174" s="10"/>
      <c r="G174" s="10"/>
      <c r="H174" s="10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0"/>
      <c r="B175" s="10"/>
      <c r="C175" s="10"/>
      <c r="D175" s="10"/>
      <c r="E175" s="10"/>
      <c r="F175" s="10"/>
      <c r="G175" s="10"/>
      <c r="H175" s="10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0"/>
      <c r="B176" s="10"/>
      <c r="C176" s="10"/>
      <c r="D176" s="10"/>
      <c r="E176" s="10"/>
      <c r="F176" s="10"/>
      <c r="G176" s="10"/>
      <c r="H176" s="10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0"/>
      <c r="B177" s="10"/>
      <c r="C177" s="10"/>
      <c r="D177" s="10"/>
      <c r="E177" s="10"/>
      <c r="F177" s="10"/>
      <c r="G177" s="10"/>
      <c r="H177" s="10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0"/>
      <c r="B178" s="10"/>
      <c r="C178" s="10"/>
      <c r="D178" s="10"/>
      <c r="E178" s="10"/>
      <c r="F178" s="10"/>
      <c r="G178" s="10"/>
      <c r="H178" s="10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0"/>
      <c r="B179" s="10"/>
      <c r="C179" s="10"/>
      <c r="D179" s="10"/>
      <c r="E179" s="10"/>
      <c r="F179" s="10"/>
      <c r="G179" s="10"/>
      <c r="H179" s="10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0"/>
      <c r="B180" s="10"/>
      <c r="C180" s="10"/>
      <c r="D180" s="10"/>
      <c r="E180" s="10"/>
      <c r="F180" s="10"/>
      <c r="G180" s="10"/>
      <c r="H180" s="10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0"/>
      <c r="B181" s="10"/>
      <c r="C181" s="10"/>
      <c r="D181" s="10"/>
      <c r="E181" s="10"/>
      <c r="F181" s="10"/>
      <c r="G181" s="10"/>
      <c r="H181" s="10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0"/>
      <c r="B182" s="10"/>
      <c r="C182" s="10"/>
      <c r="D182" s="10"/>
      <c r="E182" s="10"/>
      <c r="F182" s="10"/>
      <c r="G182" s="10"/>
      <c r="H182" s="10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0"/>
      <c r="B183" s="10"/>
      <c r="C183" s="10"/>
      <c r="D183" s="10"/>
      <c r="E183" s="10"/>
      <c r="F183" s="10"/>
      <c r="G183" s="10"/>
      <c r="H183" s="10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0"/>
      <c r="B184" s="10"/>
      <c r="C184" s="10"/>
      <c r="D184" s="10"/>
      <c r="E184" s="10"/>
      <c r="F184" s="10"/>
      <c r="G184" s="10"/>
      <c r="H184" s="10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0"/>
      <c r="B185" s="10"/>
      <c r="C185" s="10"/>
      <c r="D185" s="10"/>
      <c r="E185" s="10"/>
      <c r="F185" s="10"/>
      <c r="G185" s="10"/>
      <c r="H185" s="10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0"/>
      <c r="B186" s="10"/>
      <c r="C186" s="10"/>
      <c r="D186" s="10"/>
      <c r="E186" s="10"/>
      <c r="F186" s="10"/>
      <c r="G186" s="10"/>
      <c r="H186" s="10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0"/>
      <c r="B187" s="10"/>
      <c r="C187" s="10"/>
      <c r="D187" s="10"/>
      <c r="E187" s="10"/>
      <c r="F187" s="10"/>
      <c r="G187" s="10"/>
      <c r="H187" s="10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0"/>
      <c r="B188" s="10"/>
      <c r="C188" s="10"/>
      <c r="D188" s="10"/>
      <c r="E188" s="10"/>
      <c r="F188" s="10"/>
      <c r="G188" s="10"/>
      <c r="H188" s="10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0"/>
      <c r="B189" s="10"/>
      <c r="C189" s="10"/>
      <c r="D189" s="10"/>
      <c r="E189" s="10"/>
      <c r="F189" s="10"/>
      <c r="G189" s="10"/>
      <c r="H189" s="10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0"/>
      <c r="B190" s="10"/>
      <c r="C190" s="10"/>
      <c r="D190" s="10"/>
      <c r="E190" s="10"/>
      <c r="F190" s="10"/>
      <c r="G190" s="10"/>
      <c r="H190" s="10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0"/>
      <c r="B191" s="10"/>
      <c r="C191" s="10"/>
      <c r="D191" s="10"/>
      <c r="E191" s="10"/>
      <c r="F191" s="10"/>
      <c r="G191" s="10"/>
      <c r="H191" s="10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0"/>
      <c r="B192" s="10"/>
      <c r="C192" s="10"/>
      <c r="D192" s="10"/>
      <c r="E192" s="10"/>
      <c r="F192" s="10"/>
      <c r="G192" s="10"/>
      <c r="H192" s="10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0"/>
      <c r="B193" s="10"/>
      <c r="C193" s="10"/>
      <c r="D193" s="10"/>
      <c r="E193" s="10"/>
      <c r="F193" s="10"/>
      <c r="G193" s="10"/>
      <c r="H193" s="10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0"/>
      <c r="B194" s="10"/>
      <c r="C194" s="10"/>
      <c r="D194" s="10"/>
      <c r="E194" s="10"/>
      <c r="F194" s="10"/>
      <c r="G194" s="10"/>
      <c r="H194" s="10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0"/>
      <c r="B195" s="10"/>
      <c r="C195" s="10"/>
      <c r="D195" s="10"/>
      <c r="E195" s="10"/>
      <c r="F195" s="10"/>
      <c r="G195" s="10"/>
      <c r="H195" s="10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0"/>
      <c r="B196" s="10"/>
      <c r="C196" s="10"/>
      <c r="D196" s="10"/>
      <c r="E196" s="10"/>
      <c r="F196" s="10"/>
      <c r="G196" s="10"/>
      <c r="H196" s="10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0"/>
      <c r="B197" s="10"/>
      <c r="C197" s="10"/>
      <c r="D197" s="10"/>
      <c r="E197" s="10"/>
      <c r="F197" s="10"/>
      <c r="G197" s="10"/>
      <c r="H197" s="10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0"/>
      <c r="B198" s="10"/>
      <c r="C198" s="10"/>
      <c r="D198" s="10"/>
      <c r="E198" s="10"/>
      <c r="F198" s="10"/>
      <c r="G198" s="10"/>
      <c r="H198" s="10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0"/>
      <c r="B199" s="10"/>
      <c r="C199" s="10"/>
      <c r="D199" s="10"/>
      <c r="E199" s="10"/>
      <c r="F199" s="10"/>
      <c r="G199" s="10"/>
      <c r="H199" s="10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0"/>
      <c r="B200" s="10"/>
      <c r="C200" s="10"/>
      <c r="D200" s="10"/>
      <c r="E200" s="10"/>
      <c r="F200" s="10"/>
      <c r="G200" s="10"/>
      <c r="H200" s="10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>
      <c r="A201" s="10"/>
      <c r="B201" s="10"/>
      <c r="C201" s="10"/>
      <c r="D201" s="10"/>
      <c r="E201" s="10"/>
      <c r="F201" s="10"/>
      <c r="G201" s="10"/>
      <c r="H201" s="10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>
      <c r="A202" s="10"/>
      <c r="B202" s="10"/>
      <c r="C202" s="10"/>
      <c r="D202" s="10"/>
      <c r="E202" s="10"/>
      <c r="F202" s="10"/>
      <c r="G202" s="10"/>
      <c r="H202" s="10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>
      <c r="A203" s="10"/>
      <c r="B203" s="10"/>
      <c r="C203" s="10"/>
      <c r="D203" s="10"/>
      <c r="E203" s="10"/>
      <c r="F203" s="10"/>
      <c r="G203" s="10"/>
      <c r="H203" s="10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>
      <c r="A204" s="10"/>
      <c r="B204" s="10"/>
      <c r="C204" s="10"/>
      <c r="D204" s="10"/>
      <c r="E204" s="10"/>
      <c r="F204" s="10"/>
      <c r="G204" s="10"/>
      <c r="H204" s="10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>
      <c r="A205" s="10"/>
      <c r="B205" s="10"/>
      <c r="C205" s="10"/>
      <c r="D205" s="10"/>
      <c r="E205" s="10"/>
      <c r="F205" s="10"/>
      <c r="G205" s="10"/>
      <c r="H205" s="10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>
      <c r="A206" s="10"/>
      <c r="B206" s="10"/>
      <c r="C206" s="10"/>
      <c r="D206" s="10"/>
      <c r="E206" s="10"/>
      <c r="F206" s="10"/>
      <c r="G206" s="10"/>
      <c r="H206" s="10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>
      <c r="A207" s="10"/>
      <c r="B207" s="10"/>
      <c r="C207" s="10"/>
      <c r="D207" s="10"/>
      <c r="E207" s="10"/>
      <c r="F207" s="10"/>
      <c r="G207" s="10"/>
      <c r="H207" s="10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>
      <c r="A208" s="10"/>
      <c r="B208" s="10"/>
      <c r="C208" s="10"/>
      <c r="D208" s="10"/>
      <c r="E208" s="10"/>
      <c r="F208" s="10"/>
      <c r="G208" s="10"/>
      <c r="H208" s="10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>
      <c r="A209" s="10"/>
      <c r="B209" s="10"/>
      <c r="C209" s="10"/>
      <c r="D209" s="10"/>
      <c r="E209" s="10"/>
      <c r="F209" s="10"/>
      <c r="G209" s="10"/>
      <c r="H209" s="10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>
      <c r="A210" s="10"/>
      <c r="B210" s="10"/>
      <c r="C210" s="10"/>
      <c r="D210" s="10"/>
      <c r="E210" s="10"/>
      <c r="F210" s="10"/>
      <c r="G210" s="10"/>
      <c r="H210" s="10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>
      <c r="A211" s="10"/>
      <c r="B211" s="10"/>
      <c r="C211" s="10"/>
      <c r="D211" s="10"/>
      <c r="E211" s="10"/>
      <c r="F211" s="10"/>
      <c r="G211" s="10"/>
      <c r="H211" s="10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>
      <c r="A212" s="10"/>
      <c r="B212" s="10"/>
      <c r="C212" s="10"/>
      <c r="D212" s="10"/>
      <c r="E212" s="10"/>
      <c r="F212" s="10"/>
      <c r="G212" s="10"/>
      <c r="H212" s="10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>
      <c r="A213" s="10"/>
      <c r="B213" s="10"/>
      <c r="C213" s="10"/>
      <c r="D213" s="10"/>
      <c r="E213" s="10"/>
      <c r="F213" s="10"/>
      <c r="G213" s="10"/>
      <c r="H213" s="10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>
      <c r="A214" s="10"/>
      <c r="B214" s="10"/>
      <c r="C214" s="10"/>
      <c r="D214" s="10"/>
      <c r="E214" s="10"/>
      <c r="F214" s="10"/>
      <c r="G214" s="10"/>
      <c r="H214" s="10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>
      <c r="A215" s="10"/>
      <c r="B215" s="10"/>
      <c r="C215" s="10"/>
      <c r="D215" s="10"/>
      <c r="E215" s="10"/>
      <c r="F215" s="10"/>
      <c r="G215" s="10"/>
      <c r="H215" s="10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>
      <c r="A216" s="10"/>
      <c r="B216" s="10"/>
      <c r="C216" s="10"/>
      <c r="D216" s="10"/>
      <c r="E216" s="10"/>
      <c r="F216" s="10"/>
      <c r="G216" s="10"/>
      <c r="H216" s="10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>
      <c r="A217" s="10"/>
      <c r="B217" s="10"/>
      <c r="C217" s="10"/>
      <c r="D217" s="10"/>
      <c r="E217" s="10"/>
      <c r="F217" s="10"/>
      <c r="G217" s="10"/>
      <c r="H217" s="10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>
      <c r="A218" s="10"/>
      <c r="B218" s="10"/>
      <c r="C218" s="10"/>
      <c r="D218" s="10"/>
      <c r="E218" s="10"/>
      <c r="F218" s="10"/>
      <c r="G218" s="10"/>
      <c r="H218" s="10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>
      <c r="A219" s="10"/>
      <c r="B219" s="10"/>
      <c r="C219" s="10"/>
      <c r="D219" s="10"/>
      <c r="E219" s="10"/>
      <c r="F219" s="10"/>
      <c r="G219" s="10"/>
      <c r="H219" s="10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>
      <c r="A220" s="10"/>
      <c r="B220" s="10"/>
      <c r="C220" s="10"/>
      <c r="D220" s="10"/>
      <c r="E220" s="10"/>
      <c r="F220" s="10"/>
      <c r="G220" s="10"/>
      <c r="H220" s="10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>
      <c r="A221" s="10"/>
      <c r="B221" s="10"/>
      <c r="C221" s="10"/>
      <c r="D221" s="10"/>
      <c r="E221" s="10"/>
      <c r="F221" s="10"/>
      <c r="G221" s="10"/>
      <c r="H221" s="10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>
      <c r="A222" s="10"/>
      <c r="B222" s="10"/>
      <c r="C222" s="10"/>
      <c r="D222" s="10"/>
      <c r="E222" s="10"/>
      <c r="F222" s="10"/>
      <c r="G222" s="10"/>
      <c r="H222" s="10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>
      <c r="A223" s="10"/>
      <c r="B223" s="10"/>
      <c r="C223" s="10"/>
      <c r="D223" s="10"/>
      <c r="E223" s="10"/>
      <c r="F223" s="10"/>
      <c r="G223" s="10"/>
      <c r="H223" s="10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>
      <c r="A224" s="10"/>
      <c r="B224" s="10"/>
      <c r="C224" s="10"/>
      <c r="D224" s="10"/>
      <c r="E224" s="10"/>
      <c r="F224" s="10"/>
      <c r="G224" s="10"/>
      <c r="H224" s="10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>
      <c r="A225" s="10"/>
      <c r="B225" s="10"/>
      <c r="C225" s="10"/>
      <c r="D225" s="10"/>
      <c r="E225" s="10"/>
      <c r="F225" s="10"/>
      <c r="G225" s="10"/>
      <c r="H225" s="10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>
      <c r="A226" s="10"/>
      <c r="B226" s="10"/>
      <c r="C226" s="10"/>
      <c r="D226" s="10"/>
      <c r="E226" s="10"/>
      <c r="F226" s="10"/>
      <c r="G226" s="10"/>
      <c r="H226" s="10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>
      <c r="A227" s="10"/>
      <c r="B227" s="10"/>
      <c r="C227" s="10"/>
      <c r="D227" s="10"/>
      <c r="E227" s="10"/>
      <c r="F227" s="10"/>
      <c r="G227" s="10"/>
      <c r="H227" s="10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>
      <c r="A228" s="10"/>
      <c r="B228" s="10"/>
      <c r="C228" s="10"/>
      <c r="D228" s="10"/>
      <c r="E228" s="10"/>
      <c r="F228" s="10"/>
      <c r="G228" s="10"/>
      <c r="H228" s="10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>
      <c r="A229" s="10"/>
      <c r="B229" s="10"/>
      <c r="C229" s="10"/>
      <c r="D229" s="10"/>
      <c r="E229" s="10"/>
      <c r="F229" s="10"/>
      <c r="G229" s="10"/>
      <c r="H229" s="10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>
      <c r="A230" s="10"/>
      <c r="B230" s="10"/>
      <c r="C230" s="10"/>
      <c r="D230" s="10"/>
      <c r="E230" s="10"/>
      <c r="F230" s="10"/>
      <c r="G230" s="10"/>
      <c r="H230" s="10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>
      <c r="A231" s="10"/>
      <c r="B231" s="10"/>
      <c r="C231" s="10"/>
      <c r="D231" s="10"/>
      <c r="E231" s="10"/>
      <c r="F231" s="10"/>
      <c r="G231" s="10"/>
      <c r="H231" s="10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>
      <c r="A232" s="10"/>
      <c r="B232" s="10"/>
      <c r="C232" s="10"/>
      <c r="D232" s="10"/>
      <c r="E232" s="10"/>
      <c r="F232" s="10"/>
      <c r="G232" s="10"/>
      <c r="H232" s="10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>
      <c r="A233" s="10"/>
      <c r="B233" s="10"/>
      <c r="C233" s="10"/>
      <c r="D233" s="10"/>
      <c r="E233" s="10"/>
      <c r="F233" s="10"/>
      <c r="G233" s="10"/>
      <c r="H233" s="10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>
      <c r="A234" s="10"/>
      <c r="B234" s="10"/>
      <c r="C234" s="10"/>
      <c r="D234" s="10"/>
      <c r="E234" s="10"/>
      <c r="F234" s="10"/>
      <c r="G234" s="10"/>
      <c r="H234" s="10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>
      <c r="A235" s="10"/>
      <c r="B235" s="10"/>
      <c r="C235" s="10"/>
      <c r="D235" s="10"/>
      <c r="E235" s="10"/>
      <c r="F235" s="10"/>
      <c r="G235" s="10"/>
      <c r="H235" s="10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>
      <c r="A236" s="10"/>
      <c r="B236" s="10"/>
      <c r="C236" s="10"/>
      <c r="D236" s="10"/>
      <c r="E236" s="10"/>
      <c r="F236" s="10"/>
      <c r="G236" s="10"/>
      <c r="H236" s="10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>
      <c r="A237" s="10"/>
      <c r="B237" s="10"/>
      <c r="C237" s="10"/>
      <c r="D237" s="10"/>
      <c r="E237" s="10"/>
      <c r="F237" s="10"/>
      <c r="G237" s="10"/>
      <c r="H237" s="10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>
      <c r="A238" s="10"/>
      <c r="B238" s="10"/>
      <c r="C238" s="10"/>
      <c r="D238" s="10"/>
      <c r="E238" s="10"/>
      <c r="F238" s="10"/>
      <c r="G238" s="10"/>
      <c r="H238" s="10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>
      <c r="A239" s="10"/>
      <c r="B239" s="10"/>
      <c r="C239" s="10"/>
      <c r="D239" s="10"/>
      <c r="E239" s="10"/>
      <c r="F239" s="10"/>
      <c r="G239" s="10"/>
      <c r="H239" s="10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>
      <c r="A240" s="10"/>
      <c r="B240" s="10"/>
      <c r="C240" s="10"/>
      <c r="D240" s="10"/>
      <c r="E240" s="10"/>
      <c r="F240" s="10"/>
      <c r="G240" s="10"/>
      <c r="H240" s="10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>
      <c r="A241" s="10"/>
      <c r="B241" s="10"/>
      <c r="C241" s="10"/>
      <c r="D241" s="10"/>
      <c r="E241" s="10"/>
      <c r="F241" s="10"/>
      <c r="G241" s="10"/>
      <c r="H241" s="10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>
      <c r="A242" s="10"/>
      <c r="B242" s="10"/>
      <c r="C242" s="10"/>
      <c r="D242" s="10"/>
      <c r="E242" s="10"/>
      <c r="F242" s="10"/>
      <c r="G242" s="10"/>
      <c r="H242" s="10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>
      <c r="A243" s="10"/>
      <c r="B243" s="10"/>
      <c r="C243" s="10"/>
      <c r="D243" s="10"/>
      <c r="E243" s="10"/>
      <c r="F243" s="10"/>
      <c r="G243" s="10"/>
      <c r="H243" s="10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>
      <c r="A244" s="10"/>
      <c r="B244" s="10"/>
      <c r="C244" s="10"/>
      <c r="D244" s="10"/>
      <c r="E244" s="10"/>
      <c r="F244" s="10"/>
      <c r="G244" s="10"/>
      <c r="H244" s="10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>
      <c r="A245" s="10"/>
      <c r="B245" s="10"/>
      <c r="C245" s="10"/>
      <c r="D245" s="10"/>
      <c r="E245" s="10"/>
      <c r="F245" s="10"/>
      <c r="G245" s="10"/>
      <c r="H245" s="10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>
      <c r="A246" s="10"/>
      <c r="B246" s="10"/>
      <c r="C246" s="10"/>
      <c r="D246" s="10"/>
      <c r="E246" s="10"/>
      <c r="F246" s="10"/>
      <c r="G246" s="10"/>
      <c r="H246" s="10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>
      <c r="A247" s="10"/>
      <c r="B247" s="10"/>
      <c r="C247" s="10"/>
      <c r="D247" s="10"/>
      <c r="E247" s="10"/>
      <c r="F247" s="10"/>
      <c r="G247" s="10"/>
      <c r="H247" s="10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>
      <c r="A248" s="10"/>
      <c r="B248" s="10"/>
      <c r="C248" s="10"/>
      <c r="D248" s="10"/>
      <c r="E248" s="10"/>
      <c r="F248" s="10"/>
      <c r="G248" s="10"/>
      <c r="H248" s="10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>
      <c r="A249" s="10"/>
      <c r="B249" s="10"/>
      <c r="C249" s="10"/>
      <c r="D249" s="10"/>
      <c r="E249" s="10"/>
      <c r="F249" s="10"/>
      <c r="G249" s="10"/>
      <c r="H249" s="10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>
      <c r="A250" s="10"/>
      <c r="B250" s="10"/>
      <c r="C250" s="10"/>
      <c r="D250" s="10"/>
      <c r="E250" s="10"/>
      <c r="F250" s="10"/>
      <c r="G250" s="10"/>
      <c r="H250" s="10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>
      <c r="A251" s="10"/>
      <c r="B251" s="10"/>
      <c r="C251" s="10"/>
      <c r="D251" s="10"/>
      <c r="E251" s="10"/>
      <c r="F251" s="10"/>
      <c r="G251" s="10"/>
      <c r="H251" s="10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>
      <c r="A252" s="10"/>
      <c r="B252" s="10"/>
      <c r="C252" s="10"/>
      <c r="D252" s="10"/>
      <c r="E252" s="10"/>
      <c r="F252" s="10"/>
      <c r="G252" s="10"/>
      <c r="H252" s="10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>
      <c r="A253" s="10"/>
      <c r="B253" s="10"/>
      <c r="C253" s="10"/>
      <c r="D253" s="10"/>
      <c r="E253" s="10"/>
      <c r="F253" s="10"/>
      <c r="G253" s="10"/>
      <c r="H253" s="10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>
      <c r="A254" s="10"/>
      <c r="B254" s="10"/>
      <c r="C254" s="10"/>
      <c r="D254" s="10"/>
      <c r="E254" s="10"/>
      <c r="F254" s="10"/>
      <c r="G254" s="10"/>
      <c r="H254" s="10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>
      <c r="A255" s="10"/>
      <c r="B255" s="10"/>
      <c r="C255" s="10"/>
      <c r="D255" s="10"/>
      <c r="E255" s="10"/>
      <c r="F255" s="10"/>
      <c r="G255" s="10"/>
      <c r="H255" s="10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>
      <c r="A256" s="10"/>
      <c r="B256" s="10"/>
      <c r="C256" s="10"/>
      <c r="D256" s="10"/>
      <c r="E256" s="10"/>
      <c r="F256" s="10"/>
      <c r="G256" s="10"/>
      <c r="H256" s="10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>
      <c r="A257" s="10"/>
      <c r="B257" s="10"/>
      <c r="C257" s="10"/>
      <c r="D257" s="10"/>
      <c r="E257" s="10"/>
      <c r="F257" s="10"/>
      <c r="G257" s="10"/>
      <c r="H257" s="10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>
      <c r="A258" s="10"/>
      <c r="B258" s="10"/>
      <c r="C258" s="10"/>
      <c r="D258" s="10"/>
      <c r="E258" s="10"/>
      <c r="F258" s="10"/>
      <c r="G258" s="10"/>
      <c r="H258" s="10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>
      <c r="A259" s="10"/>
      <c r="B259" s="10"/>
      <c r="C259" s="10"/>
      <c r="D259" s="10"/>
      <c r="E259" s="10"/>
      <c r="F259" s="10"/>
      <c r="G259" s="10"/>
      <c r="H259" s="10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>
      <c r="A260" s="10"/>
      <c r="B260" s="10"/>
      <c r="C260" s="10"/>
      <c r="D260" s="10"/>
      <c r="E260" s="10"/>
      <c r="F260" s="10"/>
      <c r="G260" s="10"/>
      <c r="H260" s="10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>
      <c r="A261" s="10"/>
      <c r="B261" s="10"/>
      <c r="C261" s="10"/>
      <c r="D261" s="10"/>
      <c r="E261" s="10"/>
      <c r="F261" s="10"/>
      <c r="G261" s="10"/>
      <c r="H261" s="10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>
      <c r="A262" s="10"/>
      <c r="B262" s="10"/>
      <c r="C262" s="10"/>
      <c r="D262" s="10"/>
      <c r="E262" s="10"/>
      <c r="F262" s="10"/>
      <c r="G262" s="10"/>
      <c r="H262" s="10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>
      <c r="A263" s="10"/>
      <c r="B263" s="10"/>
      <c r="C263" s="10"/>
      <c r="D263" s="10"/>
      <c r="E263" s="10"/>
      <c r="F263" s="10"/>
      <c r="G263" s="10"/>
      <c r="H263" s="10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>
      <c r="A264" s="10"/>
      <c r="B264" s="10"/>
      <c r="C264" s="10"/>
      <c r="D264" s="10"/>
      <c r="E264" s="10"/>
      <c r="F264" s="10"/>
      <c r="G264" s="10"/>
      <c r="H264" s="10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>
      <c r="A265" s="10"/>
      <c r="B265" s="10"/>
      <c r="C265" s="10"/>
      <c r="D265" s="10"/>
      <c r="E265" s="10"/>
      <c r="F265" s="10"/>
      <c r="G265" s="10"/>
      <c r="H265" s="10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>
      <c r="A266" s="10"/>
      <c r="B266" s="10"/>
      <c r="C266" s="10"/>
      <c r="D266" s="10"/>
      <c r="E266" s="10"/>
      <c r="F266" s="10"/>
      <c r="G266" s="10"/>
      <c r="H266" s="10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>
      <c r="A267" s="10"/>
      <c r="B267" s="10"/>
      <c r="C267" s="10"/>
      <c r="D267" s="10"/>
      <c r="E267" s="10"/>
      <c r="F267" s="10"/>
      <c r="G267" s="10"/>
      <c r="H267" s="10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>
      <c r="A268" s="10"/>
      <c r="B268" s="10"/>
      <c r="C268" s="10"/>
      <c r="D268" s="10"/>
      <c r="E268" s="10"/>
      <c r="F268" s="10"/>
      <c r="G268" s="10"/>
      <c r="H268" s="10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>
      <c r="A269" s="10"/>
      <c r="B269" s="10"/>
      <c r="C269" s="10"/>
      <c r="D269" s="10"/>
      <c r="E269" s="10"/>
      <c r="F269" s="10"/>
      <c r="G269" s="10"/>
      <c r="H269" s="10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>
      <c r="A270" s="10"/>
      <c r="B270" s="10"/>
      <c r="C270" s="10"/>
      <c r="D270" s="10"/>
      <c r="E270" s="10"/>
      <c r="F270" s="10"/>
      <c r="G270" s="10"/>
      <c r="H270" s="10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>
      <c r="A271" s="10"/>
      <c r="B271" s="10"/>
      <c r="C271" s="10"/>
      <c r="D271" s="10"/>
      <c r="E271" s="10"/>
      <c r="F271" s="10"/>
      <c r="G271" s="10"/>
      <c r="H271" s="10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>
      <c r="A272" s="10"/>
      <c r="B272" s="10"/>
      <c r="C272" s="10"/>
      <c r="D272" s="10"/>
      <c r="E272" s="10"/>
      <c r="F272" s="10"/>
      <c r="G272" s="10"/>
      <c r="H272" s="10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>
      <c r="A273" s="10"/>
      <c r="B273" s="10"/>
      <c r="C273" s="10"/>
      <c r="D273" s="10"/>
      <c r="E273" s="10"/>
      <c r="F273" s="10"/>
      <c r="G273" s="10"/>
      <c r="H273" s="10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>
      <c r="A274" s="10"/>
      <c r="B274" s="10"/>
      <c r="C274" s="10"/>
      <c r="D274" s="10"/>
      <c r="E274" s="10"/>
      <c r="F274" s="10"/>
      <c r="G274" s="10"/>
      <c r="H274" s="10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>
      <c r="A275" s="10"/>
      <c r="B275" s="10"/>
      <c r="C275" s="10"/>
      <c r="D275" s="10"/>
      <c r="E275" s="10"/>
      <c r="F275" s="10"/>
      <c r="G275" s="10"/>
      <c r="H275" s="10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>
      <c r="A276" s="10"/>
      <c r="B276" s="10"/>
      <c r="C276" s="10"/>
      <c r="D276" s="10"/>
      <c r="E276" s="10"/>
      <c r="F276" s="10"/>
      <c r="G276" s="10"/>
      <c r="H276" s="10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>
      <c r="A277" s="10"/>
      <c r="B277" s="10"/>
      <c r="C277" s="10"/>
      <c r="D277" s="10"/>
      <c r="E277" s="10"/>
      <c r="F277" s="10"/>
      <c r="G277" s="10"/>
      <c r="H277" s="10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>
      <c r="A278" s="10"/>
      <c r="B278" s="10"/>
      <c r="C278" s="10"/>
      <c r="D278" s="10"/>
      <c r="E278" s="10"/>
      <c r="F278" s="10"/>
      <c r="G278" s="10"/>
      <c r="H278" s="10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>
      <c r="A279" s="10"/>
      <c r="B279" s="10"/>
      <c r="C279" s="10"/>
      <c r="D279" s="10"/>
      <c r="E279" s="10"/>
      <c r="F279" s="10"/>
      <c r="G279" s="10"/>
      <c r="H279" s="10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>
      <c r="A280" s="10"/>
      <c r="B280" s="10"/>
      <c r="C280" s="10"/>
      <c r="D280" s="10"/>
      <c r="E280" s="10"/>
      <c r="F280" s="10"/>
      <c r="G280" s="10"/>
      <c r="H280" s="10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>
      <c r="A281" s="10"/>
      <c r="B281" s="10"/>
      <c r="C281" s="10"/>
      <c r="D281" s="10"/>
      <c r="E281" s="10"/>
      <c r="F281" s="10"/>
      <c r="G281" s="10"/>
      <c r="H281" s="10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>
      <c r="A282" s="10"/>
      <c r="B282" s="10"/>
      <c r="C282" s="10"/>
      <c r="D282" s="10"/>
      <c r="E282" s="10"/>
      <c r="F282" s="10"/>
      <c r="G282" s="10"/>
      <c r="H282" s="10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>
      <c r="A283" s="10"/>
      <c r="B283" s="10"/>
      <c r="C283" s="10"/>
      <c r="D283" s="10"/>
      <c r="E283" s="10"/>
      <c r="F283" s="10"/>
      <c r="G283" s="10"/>
      <c r="H283" s="10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>
      <c r="A284" s="10"/>
      <c r="B284" s="10"/>
      <c r="C284" s="10"/>
      <c r="D284" s="10"/>
      <c r="E284" s="10"/>
      <c r="F284" s="10"/>
      <c r="G284" s="10"/>
      <c r="H284" s="10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>
      <c r="A285" s="10"/>
      <c r="B285" s="10"/>
      <c r="C285" s="10"/>
      <c r="D285" s="10"/>
      <c r="E285" s="10"/>
      <c r="F285" s="10"/>
      <c r="G285" s="10"/>
      <c r="H285" s="10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>
      <c r="A286" s="10"/>
      <c r="B286" s="10"/>
      <c r="C286" s="10"/>
      <c r="D286" s="10"/>
      <c r="E286" s="10"/>
      <c r="F286" s="10"/>
      <c r="G286" s="10"/>
      <c r="H286" s="10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>
      <c r="A287" s="10"/>
      <c r="B287" s="10"/>
      <c r="C287" s="10"/>
      <c r="D287" s="10"/>
      <c r="E287" s="10"/>
      <c r="F287" s="10"/>
      <c r="G287" s="10"/>
      <c r="H287" s="10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>
      <c r="A288" s="10"/>
      <c r="B288" s="10"/>
      <c r="C288" s="10"/>
      <c r="D288" s="10"/>
      <c r="E288" s="10"/>
      <c r="F288" s="10"/>
      <c r="G288" s="10"/>
      <c r="H288" s="10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>
      <c r="A289" s="10"/>
      <c r="B289" s="10"/>
      <c r="C289" s="10"/>
      <c r="D289" s="10"/>
      <c r="E289" s="10"/>
      <c r="F289" s="10"/>
      <c r="G289" s="10"/>
      <c r="H289" s="10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>
      <c r="A290" s="10"/>
      <c r="B290" s="10"/>
      <c r="C290" s="10"/>
      <c r="D290" s="10"/>
      <c r="E290" s="10"/>
      <c r="F290" s="10"/>
      <c r="G290" s="10"/>
      <c r="H290" s="10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>
      <c r="A291" s="10"/>
      <c r="B291" s="10"/>
      <c r="C291" s="10"/>
      <c r="D291" s="10"/>
      <c r="E291" s="10"/>
      <c r="F291" s="10"/>
      <c r="G291" s="10"/>
      <c r="H291" s="10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>
      <c r="A292" s="10"/>
      <c r="B292" s="10"/>
      <c r="C292" s="10"/>
      <c r="D292" s="10"/>
      <c r="E292" s="10"/>
      <c r="F292" s="10"/>
      <c r="G292" s="10"/>
      <c r="H292" s="10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>
      <c r="A293" s="10"/>
      <c r="B293" s="10"/>
      <c r="C293" s="10"/>
      <c r="D293" s="10"/>
      <c r="E293" s="10"/>
      <c r="F293" s="10"/>
      <c r="G293" s="10"/>
      <c r="H293" s="10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>
      <c r="A294" s="10"/>
      <c r="B294" s="10"/>
      <c r="C294" s="10"/>
      <c r="D294" s="10"/>
      <c r="E294" s="10"/>
      <c r="F294" s="10"/>
      <c r="G294" s="10"/>
      <c r="H294" s="10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>
      <c r="A295" s="10"/>
      <c r="B295" s="10"/>
      <c r="C295" s="10"/>
      <c r="D295" s="10"/>
      <c r="E295" s="10"/>
      <c r="F295" s="10"/>
      <c r="G295" s="10"/>
      <c r="H295" s="10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>
      <c r="A296" s="10"/>
      <c r="B296" s="10"/>
      <c r="C296" s="10"/>
      <c r="D296" s="10"/>
      <c r="E296" s="10"/>
      <c r="F296" s="10"/>
      <c r="G296" s="10"/>
      <c r="H296" s="10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>
      <c r="A297" s="10"/>
      <c r="B297" s="10"/>
      <c r="C297" s="10"/>
      <c r="D297" s="10"/>
      <c r="E297" s="10"/>
      <c r="F297" s="10"/>
      <c r="G297" s="10"/>
      <c r="H297" s="10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>
      <c r="A298" s="10"/>
      <c r="B298" s="10"/>
      <c r="C298" s="10"/>
      <c r="D298" s="10"/>
      <c r="E298" s="10"/>
      <c r="F298" s="10"/>
      <c r="G298" s="10"/>
      <c r="H298" s="10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>
      <c r="A299" s="10"/>
      <c r="B299" s="10"/>
      <c r="C299" s="10"/>
      <c r="D299" s="10"/>
      <c r="E299" s="10"/>
      <c r="F299" s="10"/>
      <c r="G299" s="10"/>
      <c r="H299" s="10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>
      <c r="A300" s="10"/>
      <c r="B300" s="10"/>
      <c r="C300" s="10"/>
      <c r="D300" s="10"/>
      <c r="E300" s="10"/>
      <c r="F300" s="10"/>
      <c r="G300" s="10"/>
      <c r="H300" s="10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>
      <c r="A301" s="10"/>
      <c r="B301" s="10"/>
      <c r="C301" s="10"/>
      <c r="D301" s="10"/>
      <c r="E301" s="10"/>
      <c r="F301" s="10"/>
      <c r="G301" s="10"/>
      <c r="H301" s="10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>
      <c r="A302" s="10"/>
      <c r="B302" s="10"/>
      <c r="C302" s="10"/>
      <c r="D302" s="10"/>
      <c r="E302" s="10"/>
      <c r="F302" s="10"/>
      <c r="G302" s="10"/>
      <c r="H302" s="10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</sheetData>
  <sheetProtection algorithmName="SHA-512" hashValue="run5hYcRBX0PNA4VyW/PjEyv90RLV8TZe7r857VrJbeW7rA1VqjFYddVEbHrI8qYhfVngCxkZHcaxDmeNxu0LA==" saltValue="qDNz4od6knFvHXlgWCSpAg==" spinCount="100000" sheet="1" objects="1" scenarios="1"/>
  <mergeCells count="7">
    <mergeCell ref="A21:H22"/>
    <mergeCell ref="A1:H1"/>
    <mergeCell ref="A2:H3"/>
    <mergeCell ref="A5:D5"/>
    <mergeCell ref="E5:H5"/>
    <mergeCell ref="A13:D13"/>
    <mergeCell ref="E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2026-09-11T11:49:13Z</dcterms:created>
  <dcterms:modified xsi:type="dcterms:W3CDTF">2026-09-11T11:49:45Z</dcterms:modified>
  <cp:category/>
  <cp:contentStatus/>
</cp:coreProperties>
</file>